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tabRatio="706" activeTab="7"/>
  </bookViews>
  <sheets>
    <sheet name="elolap" sheetId="1" r:id="rId1"/>
    <sheet name="10710802" sheetId="2" r:id="rId2"/>
    <sheet name="10710803" sheetId="3" r:id="rId3"/>
    <sheet name="10710804" sheetId="4" r:id="rId4"/>
    <sheet name="10710805" sheetId="5" r:id="rId5"/>
    <sheet name="10710806" sheetId="6" r:id="rId6"/>
    <sheet name="10710807" sheetId="7" r:id="rId7"/>
    <sheet name="10710808" sheetId="8" r:id="rId8"/>
  </sheets>
  <definedNames>
    <definedName name="asz_azon1">'elolap'!$F$19</definedName>
    <definedName name="mho">'elolap'!$D$84</definedName>
    <definedName name="_xlnm.Print_Area" localSheetId="1">'10710802'!$A$1:$S$56</definedName>
    <definedName name="_xlnm.Print_Area" localSheetId="2">'10710803'!$A$1:$Q$62</definedName>
    <definedName name="_xlnm.Print_Area" localSheetId="3">'10710804'!$A$1:$P$54</definedName>
    <definedName name="_xlnm.Print_Area" localSheetId="4">'10710805'!$A$1:$O$48</definedName>
    <definedName name="_xlnm.Print_Area" localSheetId="5">'10710806'!$A$1:$O$68</definedName>
    <definedName name="_xlnm.Print_Area" localSheetId="6">'10710807'!$A$1:$X$49</definedName>
    <definedName name="_xlnm.Print_Area" localSheetId="7">'10710808'!$A$1:$AV$44</definedName>
    <definedName name="_xlnm.Print_Area" localSheetId="0">'elolap'!$A$1:$AR$72</definedName>
  </definedNames>
  <calcPr fullCalcOnLoad="1"/>
</workbook>
</file>

<file path=xl/comments2.xml><?xml version="1.0" encoding="utf-8"?>
<comments xmlns="http://schemas.openxmlformats.org/spreadsheetml/2006/main">
  <authors>
    <author>Nagy Marcell</author>
  </authors>
  <commentList>
    <comment ref="L26" authorId="0">
      <text>
        <r>
          <rPr>
            <b/>
            <sz val="8"/>
            <rFont val="Tahoma"/>
            <family val="0"/>
          </rPr>
          <t>Nem lehet nagyobb a 3. sorban szereplő értéknél!
Ha a 3. sorban adat szerepel, akkor ezt a cellát is ki kell tölteni!</t>
        </r>
      </text>
    </comment>
    <comment ref="R26" authorId="0">
      <text>
        <r>
          <rPr>
            <b/>
            <sz val="8"/>
            <rFont val="Tahoma"/>
            <family val="0"/>
          </rPr>
          <t>Ha végez kutatási, fejlesztési tevékenységet, akkor ez a rovat nem maradhat üresen (az 5. sor legalább egy oszlopában adatnak kell szerepelnie.)</t>
        </r>
      </text>
    </comment>
    <comment ref="M26" authorId="0">
      <text>
        <r>
          <rPr>
            <b/>
            <sz val="8"/>
            <rFont val="Tahoma"/>
            <family val="0"/>
          </rPr>
          <t>Nem lehet nagyobb a 3. sorban szereplő értéknél!
Ha a 3. sorban adat szerepel, akkor ezt a cellát is ki kell tölteni!</t>
        </r>
      </text>
    </comment>
    <comment ref="N26" authorId="0">
      <text>
        <r>
          <rPr>
            <b/>
            <sz val="8"/>
            <rFont val="Tahoma"/>
            <family val="0"/>
          </rPr>
          <t>Nem lehet nagyobb a 3. sorban szereplő értéknél!
Ha a 3. sorban adat szerepel, akkor ezt a cellát is ki kell tölteni!</t>
        </r>
      </text>
    </comment>
    <comment ref="O26" authorId="0">
      <text>
        <r>
          <rPr>
            <b/>
            <sz val="8"/>
            <rFont val="Tahoma"/>
            <family val="0"/>
          </rPr>
          <t>Nem lehet nagyobb a 3. sorban szereplő értéknél!
Ha a 3. sorban adat szerepel, akkor ezt a cellát is ki kell tölteni!</t>
        </r>
      </text>
    </comment>
    <comment ref="P26" authorId="0">
      <text>
        <r>
          <rPr>
            <b/>
            <sz val="8"/>
            <rFont val="Tahoma"/>
            <family val="0"/>
          </rPr>
          <t>Nem lehet nagyobb a 3. sorban szereplő értéknél!
Ha a 3. sorban adat szerepel, akkor ezt a cellát is ki kell tölteni!</t>
        </r>
      </text>
    </comment>
    <comment ref="Q26" authorId="0">
      <text>
        <r>
          <rPr>
            <b/>
            <sz val="8"/>
            <rFont val="Tahoma"/>
            <family val="0"/>
          </rPr>
          <t>Nem lehet nagyobb a 3. sorban szereplő értéknél!
Ha a 3. sorban adat szerepel, akkor ezt a cellát is ki kell tölteni!</t>
        </r>
      </text>
    </comment>
  </commentList>
</comments>
</file>

<file path=xl/comments3.xml><?xml version="1.0" encoding="utf-8"?>
<comments xmlns="http://schemas.openxmlformats.org/spreadsheetml/2006/main">
  <authors>
    <author>Nagy Marcell</author>
  </authors>
  <commentList>
    <comment ref="L36" authorId="0">
      <text>
        <r>
          <rPr>
            <b/>
            <sz val="8"/>
            <rFont val="Tahoma"/>
            <family val="0"/>
          </rPr>
          <t>Meg kell egyezzen az 1/1. táblázat 3. sor "a" rovatával!</t>
        </r>
        <r>
          <rPr>
            <sz val="8"/>
            <rFont val="Tahoma"/>
            <family val="0"/>
          </rPr>
          <t xml:space="preserve">
</t>
        </r>
      </text>
    </comment>
    <comment ref="M36" authorId="0">
      <text>
        <r>
          <rPr>
            <b/>
            <sz val="8"/>
            <rFont val="Tahoma"/>
            <family val="0"/>
          </rPr>
          <t>Meg kell egyezzen az 1/1. táblázat 3. sor "b" rovatával!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Meg kell egyezzen az 1/1. táblázat 3. sor "c" rovatával!</t>
        </r>
        <r>
          <rPr>
            <sz val="8"/>
            <rFont val="Tahoma"/>
            <family val="0"/>
          </rPr>
          <t xml:space="preserve">
</t>
        </r>
      </text>
    </comment>
    <comment ref="O36" authorId="0">
      <text>
        <r>
          <rPr>
            <b/>
            <sz val="8"/>
            <rFont val="Tahoma"/>
            <family val="0"/>
          </rPr>
          <t>Meg kell egyezzen az 1/1. táblázat 3. sor "d" rovatával!</t>
        </r>
        <r>
          <rPr>
            <sz val="8"/>
            <rFont val="Tahoma"/>
            <family val="0"/>
          </rPr>
          <t xml:space="preserve">
</t>
        </r>
      </text>
    </comment>
    <comment ref="P36" authorId="0">
      <text>
        <r>
          <rPr>
            <b/>
            <sz val="8"/>
            <rFont val="Tahoma"/>
            <family val="0"/>
          </rPr>
          <t>Meg kell egyezzen az 1/1. táblázat 3. sor "e" rovatával!</t>
        </r>
        <r>
          <rPr>
            <sz val="8"/>
            <rFont val="Tahoma"/>
            <family val="0"/>
          </rPr>
          <t xml:space="preserve">
</t>
        </r>
      </text>
    </comment>
    <comment ref="Q36" authorId="0">
      <text>
        <r>
          <rPr>
            <b/>
            <sz val="8"/>
            <rFont val="Tahoma"/>
            <family val="0"/>
          </rPr>
          <t>Meg kell egyezzen az 1/1. táblázat 3. sor "f" rovatával!</t>
        </r>
        <r>
          <rPr>
            <sz val="8"/>
            <rFont val="Tahoma"/>
            <family val="0"/>
          </rPr>
          <t xml:space="preserve">
</t>
        </r>
      </text>
    </comment>
    <comment ref="Q51" authorId="0">
      <text>
        <r>
          <rPr>
            <b/>
            <sz val="8"/>
            <rFont val="Tahoma"/>
            <family val="0"/>
          </rPr>
          <t>Meg kell egyezzen az 1/1. táblázat 3. sor "a" rovatával!</t>
        </r>
        <r>
          <rPr>
            <sz val="8"/>
            <rFont val="Tahoma"/>
            <family val="0"/>
          </rPr>
          <t xml:space="preserve">
</t>
        </r>
      </text>
    </comment>
    <comment ref="Q52" authorId="0">
      <text>
        <r>
          <rPr>
            <b/>
            <sz val="8"/>
            <rFont val="Tahoma"/>
            <family val="0"/>
          </rPr>
          <t>Meg kell egyezzen az 1/1. táblázat 3. sor "b" rovatával!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Nagy Marcell</author>
  </authors>
  <commentList>
    <comment ref="O16" authorId="0">
      <text>
        <r>
          <rPr>
            <b/>
            <sz val="8"/>
            <rFont val="Tahoma"/>
            <family val="0"/>
          </rPr>
          <t>Meg kell egyezzen a 2/2. táblázat „a” oszlop 21. sorában, ill. 3/1. táblázat „h” oszlopában szereplő értékkel!</t>
        </r>
      </text>
    </comment>
  </commentList>
</comments>
</file>

<file path=xl/comments5.xml><?xml version="1.0" encoding="utf-8"?>
<comments xmlns="http://schemas.openxmlformats.org/spreadsheetml/2006/main">
  <authors>
    <author>Nagy Marcell</author>
  </authors>
  <commentList>
    <comment ref="N37" authorId="0">
      <text>
        <r>
          <rPr>
            <b/>
            <sz val="8"/>
            <rFont val="Tahoma"/>
            <family val="0"/>
          </rPr>
          <t>Meg kell egyezzen a 2/1. táblázat 2. sorában szereplő értékkel!</t>
        </r>
      </text>
    </comment>
    <comment ref="O37" authorId="0">
      <text>
        <r>
          <rPr>
            <b/>
            <sz val="8"/>
            <rFont val="Tahoma"/>
            <family val="0"/>
          </rPr>
          <t>Meg kell egyezzen a 2/1. táblázat 8. sorában szereplő értékkel!</t>
        </r>
      </text>
    </comment>
  </commentList>
</comments>
</file>

<file path=xl/comments6.xml><?xml version="1.0" encoding="utf-8"?>
<comments xmlns="http://schemas.openxmlformats.org/spreadsheetml/2006/main">
  <authors>
    <author>Nagy Marcell</author>
  </authors>
  <commentList>
    <comment ref="N52" authorId="0">
      <text>
        <r>
          <rPr>
            <b/>
            <sz val="8"/>
            <rFont val="Tahoma"/>
            <family val="0"/>
          </rPr>
          <t>Meg kell egyezzen a 2/2. táblázat "a" oszlop 21. sorában szereplő értékkel!</t>
        </r>
      </text>
    </comment>
    <comment ref="O52" authorId="0">
      <text>
        <r>
          <rPr>
            <b/>
            <sz val="8"/>
            <rFont val="Tahoma"/>
            <family val="0"/>
          </rPr>
          <t>Meg kell egyezzen a 2/2. táblázat "b" oszlop 21. sorában szereplő értékkel!</t>
        </r>
      </text>
    </comment>
  </commentList>
</comments>
</file>

<file path=xl/comments7.xml><?xml version="1.0" encoding="utf-8"?>
<comments xmlns="http://schemas.openxmlformats.org/spreadsheetml/2006/main">
  <authors>
    <author>Nagy Marcell</author>
  </authors>
  <commentList>
    <comment ref="W19" authorId="0">
      <text>
        <r>
          <rPr>
            <b/>
            <sz val="8"/>
            <rFont val="Tahoma"/>
            <family val="0"/>
          </rPr>
          <t xml:space="preserve">Meg kell egyezzen a 2/1. táblázat 2. sorában, ill. a 2/2. táblázat „a” oszlop 21. sorában szereplő értékkel! </t>
        </r>
      </text>
    </comment>
    <comment ref="V27" authorId="0">
      <text>
        <r>
          <rPr>
            <b/>
            <sz val="9"/>
            <rFont val="Tahoma"/>
            <family val="2"/>
          </rPr>
          <t>A százalékok összege = 100!</t>
        </r>
      </text>
    </comment>
    <comment ref="X41" authorId="0">
      <text>
        <r>
          <rPr>
            <b/>
            <sz val="9"/>
            <rFont val="Tahoma"/>
            <family val="2"/>
          </rPr>
          <t>A százalékok összege = 100!</t>
        </r>
      </text>
    </comment>
    <comment ref="A32" authorId="0">
      <text>
        <r>
          <rPr>
            <b/>
            <sz val="8"/>
            <rFont val="Tahoma"/>
            <family val="0"/>
          </rPr>
          <t>Nem lehet nagyobb a "g" oszlopban szereplő értéknél!</t>
        </r>
      </text>
    </comment>
    <comment ref="L32" authorId="0">
      <text>
        <r>
          <rPr>
            <b/>
            <sz val="8"/>
            <rFont val="Tahoma"/>
            <family val="0"/>
          </rPr>
          <t>Nem lehet nagyobb a "g" oszlopban szereplő értéknél!</t>
        </r>
      </text>
    </comment>
    <comment ref="X18" authorId="0">
      <text>
        <r>
          <rPr>
            <b/>
            <sz val="8"/>
            <rFont val="Tahoma"/>
            <family val="0"/>
          </rPr>
          <t xml:space="preserve">Meg kell egyezzen a 2/1. táblázat 2. sorában, ill. a 2/2. táblázat „a” oszlop 21. sorában szereplő értékkel! </t>
        </r>
      </text>
    </comment>
  </commentList>
</comments>
</file>

<file path=xl/sharedStrings.xml><?xml version="1.0" encoding="utf-8"?>
<sst xmlns="http://schemas.openxmlformats.org/spreadsheetml/2006/main" count="697" uniqueCount="564">
  <si>
    <t>Törzsszám:</t>
  </si>
  <si>
    <t>Sor-</t>
  </si>
  <si>
    <t>szám</t>
  </si>
  <si>
    <t>Megnevezés</t>
  </si>
  <si>
    <t>Összesen</t>
  </si>
  <si>
    <t>a</t>
  </si>
  <si>
    <t>b</t>
  </si>
  <si>
    <t>c</t>
  </si>
  <si>
    <t>d</t>
  </si>
  <si>
    <t xml:space="preserve"> Főállásban alkalmazásban </t>
  </si>
  <si>
    <t xml:space="preserve"> tatottak</t>
  </si>
  <si>
    <t xml:space="preserve"> Munkavégzésre irányuló</t>
  </si>
  <si>
    <t xml:space="preserve"> állományi</t>
  </si>
  <si>
    <t xml:space="preserve"> átlagos</t>
  </si>
  <si>
    <t>munkavállalóként</t>
  </si>
  <si>
    <t>ösztöndíjasként</t>
  </si>
  <si>
    <t>(fő)</t>
  </si>
  <si>
    <t>Végzettség</t>
  </si>
  <si>
    <t>A költségek tevékenységek szerinti részletezése</t>
  </si>
  <si>
    <t>1000 Ft</t>
  </si>
  <si>
    <t>(tizedes nélkül)</t>
  </si>
  <si>
    <t>a saját szervezetben végzett munka folyó költségei</t>
  </si>
  <si>
    <t>személyi jellegű ráfordítás</t>
  </si>
  <si>
    <t xml:space="preserve"> Beruházások összesen (áfa nélkül)</t>
  </si>
  <si>
    <t>építési beruházás</t>
  </si>
  <si>
    <t xml:space="preserve">   Összefüggések:</t>
  </si>
  <si>
    <t xml:space="preserve"> állók</t>
  </si>
  <si>
    <t xml:space="preserve"> A gazdasági szervezet által elszámolt összes amortizáció</t>
  </si>
  <si>
    <t>A kutatás, kísérleti fejlesztés</t>
  </si>
  <si>
    <t>összesen</t>
  </si>
  <si>
    <t>1000 Ft (tizedes nélkül)</t>
  </si>
  <si>
    <t>megbízás, megrendelés</t>
  </si>
  <si>
    <t>támogatás</t>
  </si>
  <si>
    <t>az intézmény saját forrásából (nyereségéből)</t>
  </si>
  <si>
    <t>más kutató-fejlesztő</t>
  </si>
  <si>
    <t>intézettől</t>
  </si>
  <si>
    <t>önkormányzatoktól</t>
  </si>
  <si>
    <t>A/</t>
  </si>
  <si>
    <t xml:space="preserve">  Összefüggések:</t>
  </si>
  <si>
    <t>Társadalmi-gazdasági célok</t>
  </si>
  <si>
    <t>Az infrastruktúra fejlesztése</t>
  </si>
  <si>
    <t>Egészségügy</t>
  </si>
  <si>
    <t>A tudásszint általános fejlesztése</t>
  </si>
  <si>
    <t>Védelem</t>
  </si>
  <si>
    <t xml:space="preserve">Összefüggések: </t>
  </si>
  <si>
    <t>témaszám: darab, költség: 1000 Ft (tizedes nélkül)</t>
  </si>
  <si>
    <t>A tárgyévben munkában lévő</t>
  </si>
  <si>
    <t>alapkutatási témák</t>
  </si>
  <si>
    <t>alkalmazott kutatási témák</t>
  </si>
  <si>
    <t>kísérleti fejlesztési témák, feladatok</t>
  </si>
  <si>
    <t>száma</t>
  </si>
  <si>
    <t>témaszám: darab</t>
  </si>
  <si>
    <t>A tárgyévben munkában lévő kutatási témák, kísérleti</t>
  </si>
  <si>
    <t>Összes témaköltség</t>
  </si>
  <si>
    <t>nemzetközi</t>
  </si>
  <si>
    <t>az eredményesen</t>
  </si>
  <si>
    <t>tárgyévben bevezetésre</t>
  </si>
  <si>
    <t>együttműködés</t>
  </si>
  <si>
    <t>befejezett</t>
  </si>
  <si>
    <t>(hasznosításra) került</t>
  </si>
  <si>
    <t>keretében munkált</t>
  </si>
  <si>
    <t>témák, feladatok száma</t>
  </si>
  <si>
    <t>Kísérleti fejlesztési</t>
  </si>
  <si>
    <t>tevékenység szerinti besorolása</t>
  </si>
  <si>
    <t>(kód és szöveges meghatározás a 2. sz. segédlet szerint)</t>
  </si>
  <si>
    <t>megoszlása (%)</t>
  </si>
  <si>
    <t>darab</t>
  </si>
  <si>
    <t>A kutatóhely dolgozói által írt és a tárgyévben megjelent tudományos művek száma</t>
  </si>
  <si>
    <t>magyar nyelvű</t>
  </si>
  <si>
    <t>idegen nyelvű</t>
  </si>
  <si>
    <t>elfogadott értekezések</t>
  </si>
  <si>
    <t>cikkek</t>
  </si>
  <si>
    <t>belföldön</t>
  </si>
  <si>
    <t>külföldön</t>
  </si>
  <si>
    <t xml:space="preserve"> további jogviszonyban</t>
  </si>
  <si>
    <t xml:space="preserve"> MTA doktora, tudomány doktora</t>
  </si>
  <si>
    <t>a 2. sorból</t>
  </si>
  <si>
    <t xml:space="preserve"> akadémiai rendes vagy levelező tag</t>
  </si>
  <si>
    <t>Pénzforrások, illetve finanszírozók</t>
  </si>
  <si>
    <t>statisztikai</t>
  </si>
  <si>
    <t xml:space="preserve"> összesen (1+2)</t>
  </si>
  <si>
    <t>Állóeszköz-nagyjavítás (felújítás) évi összege</t>
  </si>
  <si>
    <t>Sor-szám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</si>
  <si>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</si>
  <si>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</si>
  <si>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</si>
  <si>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</si>
  <si>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</si>
  <si>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</si>
  <si>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</si>
  <si>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</si>
  <si>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</si>
  <si>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</si>
  <si>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</si>
  <si>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</si>
  <si>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címmel                           rendelkezők</t>
  </si>
  <si>
    <t>Kutatási, fejlesztési            segéd-személyzet</t>
  </si>
  <si>
    <t>Költség                    összesen</t>
  </si>
  <si>
    <t>száma                    (a+c+e)</t>
  </si>
  <si>
    <t>Az 1. sorból</t>
  </si>
  <si>
    <t xml:space="preserve"> munkaidőben foglalkoz-</t>
  </si>
  <si>
    <t>KÖZPONTI STATISZTIKAI HIVATAL</t>
  </si>
  <si>
    <t>utca</t>
  </si>
  <si>
    <t>PH.</t>
  </si>
  <si>
    <t>beosztása</t>
  </si>
  <si>
    <t>telefonszáma</t>
  </si>
  <si>
    <t xml:space="preserve"> Átlagos statisztikai állományi létszám  </t>
  </si>
  <si>
    <t>tárgyévi költsége</t>
  </si>
  <si>
    <t>(kód és szöveges meghatározás az 1. sz. segédlet szerint)</t>
  </si>
  <si>
    <t>FORRÁSAI</t>
  </si>
  <si>
    <t>OTKA</t>
  </si>
  <si>
    <t>egyebek</t>
  </si>
  <si>
    <t>elkülönített állami pénzalapokból</t>
  </si>
  <si>
    <t>ÉS FELHALMOZÁSA TÁRSADALMI-GAZDASÁGI CÉLOK SZERINT</t>
  </si>
  <si>
    <t>Felhalmozási kiadások összesen</t>
  </si>
  <si>
    <t>felhalmozási</t>
  </si>
  <si>
    <t xml:space="preserve"> állók, teljes vagy nem teljes</t>
  </si>
  <si>
    <t xml:space="preserve"> létszáma</t>
  </si>
  <si>
    <t xml:space="preserve"> Állományba nem tartozó, K+F témában eseti megbízással foglalkoztatottak</t>
  </si>
  <si>
    <t>kiadott K+F megbízások (alvállalkozói tevékenység) számla szerinti értéke</t>
  </si>
  <si>
    <t>gép-, műszer- és informatikai beruházás                                                                (beleértve a technológiai szerelést is)</t>
  </si>
  <si>
    <t>Licenc-, know-how-beszerzés</t>
  </si>
  <si>
    <t>szakfolyóiratcikkek</t>
  </si>
  <si>
    <t>Ebből             („a”-ból):               nő</t>
  </si>
  <si>
    <t>Ebből               („c”-ből):            nő</t>
  </si>
  <si>
    <t>Ebből          („e”-ből):              nő</t>
  </si>
  <si>
    <r>
      <t>1)</t>
    </r>
    <r>
      <rPr>
        <sz val="9"/>
        <rFont val="Arial CE"/>
        <family val="2"/>
      </rPr>
      <t xml:space="preserve"> Egyéb költségvetési kutatóhelyeknél idetartozik a kutatási támogatás összege.</t>
    </r>
  </si>
  <si>
    <t>fejlesztési feladatok közül (a „g”-ből)</t>
  </si>
  <si>
    <t xml:space="preserve">ebből (az „i”-ből) a </t>
  </si>
  <si>
    <t>Az összes kutatási téma („g” oszlop) tudományági besorolása</t>
  </si>
  <si>
    <t>(„h” oszlop) megoszlása (%)</t>
  </si>
  <si>
    <t>A kísérleti fejlesztési témák („e” oszlop)</t>
  </si>
  <si>
    <t>témaköltség („f”oszlop)</t>
  </si>
  <si>
    <r>
      <t xml:space="preserve">1) </t>
    </r>
    <r>
      <rPr>
        <sz val="9"/>
        <rFont val="Arial CE"/>
        <family val="2"/>
      </rPr>
      <t>A számítás módszerét lásd a „Kitöltési útmutatóban” a 3. oldalon.</t>
    </r>
  </si>
  <si>
    <t>összes kutatási téma,                                                                      kísérleti fejlesztési feladat</t>
  </si>
  <si>
    <t>Az energia termelése, elosztása és racionális felhasználása</t>
  </si>
  <si>
    <t xml:space="preserve">A Föld és a légkör kutatása </t>
  </si>
  <si>
    <t>Egyéb polgári kutatás</t>
  </si>
  <si>
    <t>Összesen (1–12. sorok együtt)</t>
  </si>
  <si>
    <t xml:space="preserve">    Ipari termelés és technológia </t>
  </si>
  <si>
    <t>A világűr kutatása</t>
  </si>
  <si>
    <t>55–64</t>
  </si>
  <si>
    <t>45–54</t>
  </si>
  <si>
    <t>35–44</t>
  </si>
  <si>
    <t>25–34</t>
  </si>
  <si>
    <t>C/ Egyéb                                                   források</t>
  </si>
  <si>
    <t xml:space="preserve">A környezet ellenőrzése és védelme </t>
  </si>
  <si>
    <t>Társadalmi kapcsolatok és szolgáltatások</t>
  </si>
  <si>
    <t xml:space="preserve"> a kutatóhelyen foglalkoztatott (magyar állampolgár) ösztöndíjasok száma</t>
  </si>
  <si>
    <t xml:space="preserve"> külföldi állampolgárságú ösztöndíjasok száma</t>
  </si>
  <si>
    <t xml:space="preserve"> külföldi állampolgárságú kutatók, fejlesztők száma</t>
  </si>
  <si>
    <t>EU-n kívüli más európai országból</t>
  </si>
  <si>
    <t>fokozattal rendelkezők</t>
  </si>
  <si>
    <t>Tudományos kutató, fejlesztő, diplomás alkalmazott</t>
  </si>
  <si>
    <t>Egyéb fizikai és nem fizikai foglal-kozású</t>
  </si>
  <si>
    <t>Összesen  (4-től 7-ig)</t>
  </si>
  <si>
    <t>25 évnél fiatalabb</t>
  </si>
  <si>
    <t>65 évnél idősebb</t>
  </si>
  <si>
    <t>év</t>
  </si>
  <si>
    <t xml:space="preserve"> Az 1. sorból a nők száma</t>
  </si>
  <si>
    <t xml:space="preserve">Törzsszám: </t>
  </si>
  <si>
    <t>CD-k</t>
  </si>
  <si>
    <t>akadémiai ak-tákban vagy hazai folyóiratokban</t>
  </si>
  <si>
    <t>külföldi                        szakfolyóiratokban</t>
  </si>
  <si>
    <t>r</t>
  </si>
  <si>
    <t>s</t>
  </si>
  <si>
    <r>
      <t xml:space="preserve">A kutatóhely, ill. annak dolgozói részére a tágyévben megadott szabadalmak száma </t>
    </r>
    <r>
      <rPr>
        <vertAlign val="superscript"/>
        <sz val="9"/>
        <rFont val="Arial CE"/>
        <family val="2"/>
      </rPr>
      <t>a)</t>
    </r>
  </si>
  <si>
    <t>A kutatóhely, ill. annak dolgozói által a tárgyévben tett szabadalmi bejelentések száma</t>
  </si>
  <si>
    <t>kiadásai</t>
  </si>
  <si>
    <t>számítógépes szoftver</t>
  </si>
  <si>
    <t>Kutatási és Technológiai Innovációs Alap</t>
  </si>
  <si>
    <t>EU-tagországból</t>
  </si>
  <si>
    <t xml:space="preserve"> tudomány kandidátusa, doktori (PhD-, DLA-)</t>
  </si>
  <si>
    <t>Tudományos kutató, fejlesztő</t>
  </si>
  <si>
    <t>konferencia-kiadványok</t>
  </si>
  <si>
    <t>ebből: nő</t>
  </si>
  <si>
    <t>Kutatási, kísérleti fejlesztési segédszemélyzet</t>
  </si>
  <si>
    <t>Egyéb fizikai és nem fizikai foglalkozású</t>
  </si>
  <si>
    <t xml:space="preserve"> a 6 hónapnál hosszabb ideig 
 külföldön tartózkodók száma</t>
  </si>
  <si>
    <t>Ebből: nő</t>
  </si>
  <si>
    <t>PhD-, DLA-fokozatot szerzett</t>
  </si>
  <si>
    <t>Egyetemi, főiskolai oklevelet szerzett</t>
  </si>
  <si>
    <t>Akkreditált felsőfokú szakképzésben végzett</t>
  </si>
  <si>
    <t>Egyéb középfokú végzettséget szerzett</t>
  </si>
  <si>
    <t>Alapfokú és annál alacsonyabb végzettségű</t>
  </si>
  <si>
    <t>Összefüggések:</t>
  </si>
  <si>
    <t>költségei összesen</t>
  </si>
  <si>
    <t>Érettségire épülő középfokú szakképzésben végzett</t>
  </si>
  <si>
    <t>Összes  felsőfokú végzettségű 
(1-től 3-ig)</t>
  </si>
  <si>
    <t>egyéb költség (áfa nélkül)</t>
  </si>
  <si>
    <r>
      <t xml:space="preserve"> B/ Intézményfinanszírozás állami költségvetésből </t>
    </r>
    <r>
      <rPr>
        <vertAlign val="superscript"/>
        <sz val="9"/>
        <rFont val="Arial CE"/>
        <family val="2"/>
      </rPr>
      <t>1)</t>
    </r>
  </si>
  <si>
    <t>vállalkozásoktól és más gazdálkodó szervezetektől</t>
  </si>
  <si>
    <t>pályázat K+F célú államháztartási forrásból, tárca kutatási előirányzatából</t>
  </si>
  <si>
    <t>A tudományos kutatók, fejlesztők, diplomás alkalmazottak létszámából (3. sor „a” és „b" rovat)</t>
  </si>
  <si>
    <r>
      <t xml:space="preserve">A </t>
    </r>
    <r>
      <rPr>
        <sz val="9"/>
        <rFont val="Arial CE"/>
        <family val="0"/>
      </rPr>
      <t>táblázatot</t>
    </r>
    <r>
      <rPr>
        <sz val="9"/>
        <rFont val="Arial CE"/>
        <family val="2"/>
      </rPr>
      <t xml:space="preserve">  a 3. sz. segédlet alapján kell kitölteni.</t>
    </r>
  </si>
  <si>
    <t>tárgyévi költsége (b+d+f)</t>
  </si>
  <si>
    <t>A tárgyévben költségvetési forrásból K+F célra kapott teljes összeg (felhasználástól függetlenül)</t>
  </si>
  <si>
    <t>Telefon: 345-6000</t>
  </si>
  <si>
    <t>Internet: www.ksh.hu→Adatgyűjtések→Letölthető kérdőívek, útmutatók</t>
  </si>
  <si>
    <t>Az adatszolgáltatás statisztikai célra történik. 
Valótlan adatok közlése, az adatszolgáltatás megtagadása, 
a késedelmes adatszolgáltatás büntető-, illetve szabálysértési eljárást vonhat maga után.</t>
  </si>
  <si>
    <t>Statisztikai főtevékenység:</t>
  </si>
  <si>
    <t>Megye:</t>
  </si>
  <si>
    <t>Neve:</t>
  </si>
  <si>
    <t>Címe:</t>
  </si>
  <si>
    <t>város</t>
  </si>
  <si>
    <t>hsz.</t>
  </si>
  <si>
    <t>Vezető aláírása</t>
  </si>
  <si>
    <t>neve</t>
  </si>
  <si>
    <t>A kitöltő adatai</t>
  </si>
  <si>
    <t>törzsszám*</t>
  </si>
  <si>
    <t>Megjegyzés</t>
  </si>
  <si>
    <t>A nemlegesség oka</t>
  </si>
  <si>
    <t>Amennyiben az adatszolgáltatása nemleges, kérem, szíveskedjen a megfelelő kódot beírni:</t>
  </si>
  <si>
    <t>Köszönjük az együttműködésüket!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</si>
  <si>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</si>
  <si>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r>
      <t xml:space="preserve">Adatszolgáltatók: </t>
    </r>
    <r>
      <rPr>
        <sz val="8"/>
        <rFont val="Arial"/>
        <family val="2"/>
      </rPr>
      <t>a kutatás, fejlesztés ágazatba sorolt kutató-fejlesztő intézetek, kutatóközpontok, önálló kutatólaboratóriumok és kutatócsoportok, továbbá egyéb, költségvetésből gazdálkodó kutatóhelyek, központi és helyi költségvetési szervek (egészségügyi intézmények, múzeumok, könyvtárak stb.)</t>
    </r>
  </si>
  <si>
    <t>egyéb állami költségvetési forrásból</t>
  </si>
  <si>
    <t>Ebből:</t>
  </si>
  <si>
    <t>Összesen (1–12.  sorok együtt)</t>
  </si>
  <si>
    <t>Hazai</t>
  </si>
  <si>
    <t xml:space="preserve">forrásból, </t>
  </si>
  <si>
    <t>pályázat,</t>
  </si>
  <si>
    <t>szerződés,</t>
  </si>
  <si>
    <t>megrendelés,</t>
  </si>
  <si>
    <t>nonprofit szervezetektől</t>
  </si>
  <si>
    <t>Összesen (18+20 sor együtt)</t>
  </si>
  <si>
    <t xml:space="preserve"> Mindösszesen (13–17. sor együtt)</t>
  </si>
  <si>
    <t>könyvek és könyvfejezetek</t>
  </si>
  <si>
    <t>1071/07</t>
  </si>
  <si>
    <t xml:space="preserve"> Korm. rendelet alapján kötelező.</t>
  </si>
  <si>
    <r>
      <t xml:space="preserve">Nyilvántartási szám: 
</t>
    </r>
    <r>
      <rPr>
        <b/>
        <sz val="22"/>
        <rFont val="Arial"/>
        <family val="2"/>
      </rPr>
      <t>1071/07</t>
    </r>
  </si>
  <si>
    <t xml:space="preserve">Küldendő: </t>
  </si>
  <si>
    <t>a KSH Miskolci Igazgatóságának</t>
  </si>
  <si>
    <t>3527 Miskolc, Katalin u. 1.</t>
  </si>
  <si>
    <t>* Ha könyvelő cég tölti ki, kérjük annak törzsszámát (az adószám első nyolc számjegyét) megadni!</t>
  </si>
  <si>
    <t>Levelezési cím: 3501  Miskolc,  Pf: 115.</t>
  </si>
  <si>
    <r>
      <t xml:space="preserve"> Beérkezési határidő: </t>
    </r>
    <r>
      <rPr>
        <sz val="8"/>
        <rFont val="Arial CE"/>
        <family val="0"/>
      </rPr>
      <t>a tárgyévet követő március 16.</t>
    </r>
  </si>
  <si>
    <t xml:space="preserve"> pályázatok</t>
  </si>
  <si>
    <t xml:space="preserve"> vállalkozások</t>
  </si>
  <si>
    <t xml:space="preserve"> Az adatszolgáltatás a 229/2006. (XI. 20.)</t>
  </si>
  <si>
    <t xml:space="preserve">  perc</t>
  </si>
  <si>
    <t>nem európai országból</t>
  </si>
  <si>
    <t>Tudomá-nyos kutató, fejlesztő, diplomás alkalmazott</t>
  </si>
  <si>
    <t xml:space="preserve">           a 18. sorból az EU K+F-pályázatai</t>
  </si>
  <si>
    <t xml:space="preserve">Folyó költség összesen (2+5. sor amortizáció és felújítás nélkül) </t>
  </si>
  <si>
    <t>* A 7. sort csak az intézetek töltik ki.</t>
  </si>
  <si>
    <t>a 12.
sorból</t>
  </si>
  <si>
    <t>a 16.
sorból</t>
  </si>
  <si>
    <r>
      <t>Számított létszám</t>
    </r>
    <r>
      <rPr>
        <vertAlign val="superscript"/>
        <sz val="9"/>
        <rFont val="Arial CE"/>
        <family val="2"/>
      </rPr>
      <t>1)</t>
    </r>
    <r>
      <rPr>
        <sz val="9"/>
        <rFont val="Arial CE"/>
        <family val="2"/>
      </rPr>
      <t xml:space="preserve"> </t>
    </r>
  </si>
  <si>
    <t>A 8. sorból</t>
  </si>
  <si>
    <t>Telefonszám: (46) 518-200</t>
  </si>
  <si>
    <t>A kérdőívet jóváhagyó vezető adatai</t>
  </si>
  <si>
    <t>Mezőgazdasági termelés és technológia</t>
  </si>
  <si>
    <r>
      <t>1/1. LÉTSZÁMADATOK</t>
    </r>
    <r>
      <rPr>
        <b/>
        <sz val="12"/>
        <color indexed="10"/>
        <rFont val="Arial CE"/>
        <family val="0"/>
      </rPr>
      <t xml:space="preserve"> </t>
    </r>
  </si>
  <si>
    <t>1/2. LÉTSZÁMADATOK ISKOLAI VÉGZETTSÉG SZERINT</t>
  </si>
  <si>
    <t>1/3. TUDOMÁNYOS KUTATÓK ÉS FEJLESZTŐK LÉTSZÁMA ÉLETKOR SZERINT</t>
  </si>
  <si>
    <t>8. sor „c” rovata = 1/1. táblázat 3. sor „c” rovata</t>
  </si>
  <si>
    <t>8. sor „b” rovata = 1/1. táblázat 3. sor „b” rovata</t>
  </si>
  <si>
    <t>8. sor „a” rovata = 1/1. táblázat 3. sor „a” rovata</t>
  </si>
  <si>
    <t>8. sor „d” rovata = 1/1. táblázat 3. sor „d” rovata</t>
  </si>
  <si>
    <t>8. sor „e” rovata = 1/1. táblázat 3. sor „e” rovata</t>
  </si>
  <si>
    <t>8. sor „f” rovata = 1/1. táblázat 3. sor „f” rovata</t>
  </si>
  <si>
    <t>1. sor „g" rovata = 1/1. táblázat 3. sor „a" rovata</t>
  </si>
  <si>
    <t>2. sor „g" rovata = 1/1. táblázat 3. sor „b" rovata</t>
  </si>
  <si>
    <t>2/1. FOLYÓ KÖLTSÉGEK ÉS BERUHÁZÁSOK</t>
  </si>
  <si>
    <t xml:space="preserve">  2. sor = 3/1. táblázat „h” oszlop</t>
  </si>
  <si>
    <t xml:space="preserve">  2. sor = 2/2.  táblázat „a” oszlop 21. sor</t>
  </si>
  <si>
    <t xml:space="preserve">  8. sor = 2/2.  táblázat „b” oszlop 21. sor</t>
  </si>
  <si>
    <t>2/2. A KUTATÁSI, KÍSÉRLETI FEJLESZTÉSI TEVÉKENYSÉG</t>
  </si>
  <si>
    <t>„a" oszlop 21. sor = 2/1. táblázat 2. sor</t>
  </si>
  <si>
    <t>„b" oszlop 21. sor = 2/1.táblázat 8. sor</t>
  </si>
  <si>
    <t>2/3. A KUTATÁSI, KÍSÉRLETI FEJLESZTÉSI TEVÉKENYSÉG KÖLTSÉGEI</t>
  </si>
  <si>
    <r>
      <t xml:space="preserve"> „a” oszlop 13. sora = 2/2. </t>
    </r>
    <r>
      <rPr>
        <sz val="9"/>
        <rFont val="Arial CE"/>
        <family val="0"/>
      </rPr>
      <t>tábláza</t>
    </r>
    <r>
      <rPr>
        <sz val="9"/>
        <rFont val="Arial CE"/>
        <family val="2"/>
      </rPr>
      <t>t „a” oszlop 21. sora</t>
    </r>
  </si>
  <si>
    <r>
      <t xml:space="preserve"> „b” oszlop 13. sora = 2/2. </t>
    </r>
    <r>
      <rPr>
        <sz val="9"/>
        <rFont val="Arial CE"/>
        <family val="0"/>
      </rPr>
      <t>tábláza</t>
    </r>
    <r>
      <rPr>
        <sz val="9"/>
        <rFont val="Arial CE"/>
        <family val="2"/>
      </rPr>
      <t>t „b” oszlop 21. sora</t>
    </r>
  </si>
  <si>
    <t>3. KUTATÁSI TÉMÁK, KÍSÉRLETI FEJLESZTÉSI FELADATOK</t>
  </si>
  <si>
    <t>3/1. (folytatása)</t>
  </si>
  <si>
    <t>3/1.</t>
  </si>
  <si>
    <t>3/2.</t>
  </si>
  <si>
    <t>3/3.</t>
  </si>
  <si>
    <r>
      <t>Összefüggések: „h” oszlop = 2/1.</t>
    </r>
    <r>
      <rPr>
        <sz val="9"/>
        <rFont val="Arial CE"/>
        <family val="0"/>
      </rPr>
      <t xml:space="preserve"> táblázat</t>
    </r>
    <r>
      <rPr>
        <sz val="9"/>
        <rFont val="Arial CE"/>
        <family val="2"/>
      </rPr>
      <t xml:space="preserve"> 2. sor, ill. 2/2. </t>
    </r>
    <r>
      <rPr>
        <sz val="9"/>
        <rFont val="Arial CE"/>
        <family val="0"/>
      </rPr>
      <t>táblázat</t>
    </r>
    <r>
      <rPr>
        <sz val="9"/>
        <rFont val="Arial CE"/>
        <family val="2"/>
      </rPr>
      <t xml:space="preserve"> „a” oszlop 21. sora </t>
    </r>
  </si>
  <si>
    <t>4. A KUTATÓ-FEJLESZTŐ HELY EREDMÉNYEINEK MÉRÉSÉRE VONATKOZÓ EGYÉB ADATOK</t>
  </si>
  <si>
    <t>hó</t>
  </si>
  <si>
    <t>nap</t>
  </si>
  <si>
    <t>Az adatszolgáltatással kapcsolatos egyéb szöveges megjegyzés</t>
  </si>
  <si>
    <t>Szöveges indoklás (ha a nemlegesség oka 204, feltétlenül kérjük indokolni):</t>
  </si>
  <si>
    <t>A kérdőív kitöltésére fordított idő:</t>
  </si>
  <si>
    <t>MHO:</t>
  </si>
  <si>
    <t>e-mail címe</t>
  </si>
  <si>
    <t>fax-száma</t>
  </si>
  <si>
    <t>Az adatszolgáltató neve:</t>
  </si>
  <si>
    <t>8. sor feltételes formázás:</t>
  </si>
  <si>
    <t>1. sor felt.form:</t>
  </si>
  <si>
    <t>2. sor felt.form:</t>
  </si>
  <si>
    <t>8. sor felt. form:</t>
  </si>
  <si>
    <t>D/ Nemzetközi forrásból</t>
  </si>
  <si>
    <t>21. sor felt.form:</t>
  </si>
  <si>
    <t>13.sor feltform:</t>
  </si>
  <si>
    <t>h oszlop feltform:</t>
  </si>
  <si>
    <r>
      <t>a)</t>
    </r>
    <r>
      <rPr>
        <sz val="9"/>
        <rFont val="Arial CE"/>
        <family val="2"/>
      </rPr>
      <t xml:space="preserve"> Az „n” és „r” oszlopokban a szabadalmazott növényfajták, az „o” és az „s” oszlopokban a szabadalmazott állatfajták számát kell feltüntetni.</t>
    </r>
  </si>
  <si>
    <t>Ezek az adatok az „m”, ill. a „p” oszlopban nem   szerepelhetnek.</t>
  </si>
  <si>
    <t>E-mail: kutatasstat@ksh.hu</t>
  </si>
  <si>
    <t>Fax-szám: (1) 345-8672</t>
  </si>
  <si>
    <t>JELENTÉS A KUTATÓ-FEJLESZTŐ INTÉZETEK ÉS AZ EGYÉB KÖLTSÉGVETÉSI
KUTATÓHELYEK 2008. ÉVI KUTATÁSI, FEJLESZTÉSI ADATAIRÓL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</si>
  <si>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</si>
  <si>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 xml:space="preserve">Bács-Kiskun </t>
  </si>
  <si>
    <t>03</t>
  </si>
  <si>
    <t xml:space="preserve">Baranya </t>
  </si>
  <si>
    <t>02</t>
  </si>
  <si>
    <t xml:space="preserve">Békés </t>
  </si>
  <si>
    <t>04</t>
  </si>
  <si>
    <t xml:space="preserve">Borsod-Abaúj-Zemplén </t>
  </si>
  <si>
    <t>05</t>
  </si>
  <si>
    <t>Budapest</t>
  </si>
  <si>
    <t>01</t>
  </si>
  <si>
    <t xml:space="preserve">Csongrád </t>
  </si>
  <si>
    <t>06</t>
  </si>
  <si>
    <t xml:space="preserve">Fejér </t>
  </si>
  <si>
    <t>07</t>
  </si>
  <si>
    <t xml:space="preserve">Győr-Moson-Sopron </t>
  </si>
  <si>
    <t>08</t>
  </si>
  <si>
    <t xml:space="preserve">Hajdú-Bihar </t>
  </si>
  <si>
    <t>09</t>
  </si>
  <si>
    <t xml:space="preserve">Heves </t>
  </si>
  <si>
    <t xml:space="preserve">Jász-Nagykun-Szolnok </t>
  </si>
  <si>
    <t xml:space="preserve">Komárom-Esztergom </t>
  </si>
  <si>
    <t xml:space="preserve">Nógrád </t>
  </si>
  <si>
    <t xml:space="preserve">Pest </t>
  </si>
  <si>
    <t xml:space="preserve">Somogy </t>
  </si>
  <si>
    <t xml:space="preserve">Szabolcs-Szatmár-Bereg </t>
  </si>
  <si>
    <t xml:space="preserve">Tolna </t>
  </si>
  <si>
    <t xml:space="preserve">Vas </t>
  </si>
  <si>
    <t xml:space="preserve">Veszprém </t>
  </si>
  <si>
    <t xml:space="preserve">Zala </t>
  </si>
  <si>
    <t>Operatív Programok</t>
  </si>
  <si>
    <t>1.1    Matematika- és statisztikatudományok</t>
  </si>
  <si>
    <t>1.2    Informatika</t>
  </si>
  <si>
    <t>1.3    Fizikai tudományok</t>
  </si>
  <si>
    <t>1.4    Kémiai tudományok</t>
  </si>
  <si>
    <t>1.5    Föld- és környezettudományok</t>
  </si>
  <si>
    <t>1.6    Biológiai tudományok</t>
  </si>
  <si>
    <t>1.7    Egyéb természettudományok</t>
  </si>
  <si>
    <t>2.1    Építés-, építő-, közlekedés és közműmérnöki tudományok</t>
  </si>
  <si>
    <t>2.1.1  Építészmérnöki tudományok</t>
  </si>
  <si>
    <t>2.1.2  Építőmérnöki tudományok</t>
  </si>
  <si>
    <t>2.1.3  Közlekedésmérnöki tudományok</t>
  </si>
  <si>
    <t>2.1.4  Közmű- és statikai mérnöki tudományok</t>
  </si>
  <si>
    <t>2.2    Villamosmérnöki, elektronikai és informatikai tudományok</t>
  </si>
  <si>
    <t>2.2.1  Villamosmérnőki tudományok</t>
  </si>
  <si>
    <t>2.2.2  Automatika és robottechnika</t>
  </si>
  <si>
    <t>2.2.3  Számítógép, hardware és architektúra</t>
  </si>
  <si>
    <t>2.2.4  Híradástechnika</t>
  </si>
  <si>
    <t>2.2.5  Hírközlés</t>
  </si>
  <si>
    <t>2.3    Gépészeti tudományok</t>
  </si>
  <si>
    <t>2.4    Vegyészmérnöki, gyógyszeripari, gumi- és műanyagipari tudományok</t>
  </si>
  <si>
    <t>2.4.1  Vegyészmérnöki tudományok</t>
  </si>
  <si>
    <t>2.4.2  Gyógyszeripar</t>
  </si>
  <si>
    <t>2.4.3  Gumi- és műanyagipar</t>
  </si>
  <si>
    <t>2.5    Anyag-, és könnyűipari tudományok</t>
  </si>
  <si>
    <t>2.5.1  Anyagtudományok és technológiák</t>
  </si>
  <si>
    <t>2.5.2  Könnyűipar</t>
  </si>
  <si>
    <t>2.6    Orvos-műszaki tudományok</t>
  </si>
  <si>
    <t>2.7    Környezettudományok</t>
  </si>
  <si>
    <t>2.7.1  Környezet- és geológiai mérnöki tudományok</t>
  </si>
  <si>
    <t>2.7.2  Geotechnológia</t>
  </si>
  <si>
    <t>2.7.3  Bányászat és ásványfeldolgozás</t>
  </si>
  <si>
    <t>2.7.4  Olajmérnöki tudományok</t>
  </si>
  <si>
    <t>2.7.5  Energia- és üzemanyag-mérnöki tudományok</t>
  </si>
  <si>
    <t>2.8    Környezeti biotechnológia</t>
  </si>
  <si>
    <t>2.9    Ipari biotechnológia</t>
  </si>
  <si>
    <t>2.10   Nanotechnológia</t>
  </si>
  <si>
    <t>2.11   Egyéb műszaki tudományok</t>
  </si>
  <si>
    <t>2.11.1 Élelmiszeripar</t>
  </si>
  <si>
    <t>2.11.2 Agrárműszaki tudományok</t>
  </si>
  <si>
    <t>2.11.3 Katonai műszaki tudományok</t>
  </si>
  <si>
    <t>3.1    Általános orvostudományok</t>
  </si>
  <si>
    <t>3.1.1  Elméleti orvostudományok</t>
  </si>
  <si>
    <t>3.1.2  Gyógyszertudományok</t>
  </si>
  <si>
    <t>3.2    Klinikai orvostudományok</t>
  </si>
  <si>
    <t>3.3    Egészségtudományok</t>
  </si>
  <si>
    <t>3.4    Orvosi biotechnológia</t>
  </si>
  <si>
    <t>3.5    Egyéb orvostudományok</t>
  </si>
  <si>
    <t>4.1    Növénytermesztési, erdészeti és vadgazdálkodási tudományok</t>
  </si>
  <si>
    <t>4.1.1  Növénytermesztési és kertészeti tudományok</t>
  </si>
  <si>
    <t>4.1.2  Erdészeti és vadgazdálkodási tudományok</t>
  </si>
  <si>
    <t>4.2    Állattenyésztési tudományok</t>
  </si>
  <si>
    <t>4.3    Állatorvosi tudományok</t>
  </si>
  <si>
    <t>4.4    Agrár biotechnológiai tudományok</t>
  </si>
  <si>
    <t>4.5    Egyéb agrártudományok</t>
  </si>
  <si>
    <t>4.5.1  Élelmiszer tudományok</t>
  </si>
  <si>
    <t>5.1    Pszichológiai tudományok</t>
  </si>
  <si>
    <t>5.2    Közgazdaság és gazdálkodás tudományok</t>
  </si>
  <si>
    <t>5.2.1  Közgazdaságtudományok</t>
  </si>
  <si>
    <t>5.2.2  Gazdálkodás- és szervezéstudományok</t>
  </si>
  <si>
    <t>5.3    Nevelés- és sporttudományok</t>
  </si>
  <si>
    <t>5.4    Szociológiai tudományok</t>
  </si>
  <si>
    <t>5.5    Állam- és jogtudományok</t>
  </si>
  <si>
    <t>5.6    Politikatudományok</t>
  </si>
  <si>
    <t>5.7    Gazdasági és társadalomföldrajz</t>
  </si>
  <si>
    <t>5.8    Média- és kommunikációs tudományok</t>
  </si>
  <si>
    <t>5.9    Egyéb társadalomtudományok</t>
  </si>
  <si>
    <t>5.9.1  Hadtudományok</t>
  </si>
  <si>
    <t>6.1    Történelemtudományok</t>
  </si>
  <si>
    <t>6.2    Nyelv- és irodalomtudományok</t>
  </si>
  <si>
    <t>6.3    Filozófia- és vallástudományok</t>
  </si>
  <si>
    <t>6.3.1  Filozófiai tudományok</t>
  </si>
  <si>
    <t>6.3.2  Vallástudományok, hittudományok</t>
  </si>
  <si>
    <t>6.4    Művészetek, művészeti és művelődéstörténeti tudományok</t>
  </si>
  <si>
    <t>6.5    Egyéb bölcsészettudományok</t>
  </si>
  <si>
    <t>6.5.1  Néprajz és kultúrális antropológiai tudományok</t>
  </si>
  <si>
    <t>6.5.2  Egyéb bölcsészettudományok</t>
  </si>
  <si>
    <t>01.  Mezőgazdaság, erdőgazdálkodás, hal- és vadgazdálkodás</t>
  </si>
  <si>
    <t>05.  Bányászat</t>
  </si>
  <si>
    <t>10.  Élelmiszeripar</t>
  </si>
  <si>
    <t>13.  Könnyűipar</t>
  </si>
  <si>
    <t>19.  Kőolaj-feldolgozás</t>
  </si>
  <si>
    <t>20.  Vegyipar</t>
  </si>
  <si>
    <t>21.  Gyógyszergyártás</t>
  </si>
  <si>
    <t>22.  Gumiipar, műanyagipar</t>
  </si>
  <si>
    <t>23.  Nem fém ásványi termék gyártása</t>
  </si>
  <si>
    <t>24.  Fémalapanyag gyártás</t>
  </si>
  <si>
    <t>25.  Fémfeldolgozási termék-gyártás</t>
  </si>
  <si>
    <t>26.  Számítógép, elektronika, optika</t>
  </si>
  <si>
    <t>27.  Villamos berendezés</t>
  </si>
  <si>
    <t>28.  Gépipar</t>
  </si>
  <si>
    <t>29.  Járműgyártás</t>
  </si>
  <si>
    <t>35.  Energetika és vízgazdálkodás</t>
  </si>
  <si>
    <t>38.  Környezetvédelem</t>
  </si>
  <si>
    <t>41.  Építőipar</t>
  </si>
  <si>
    <t>45.  Kereskedelem</t>
  </si>
  <si>
    <t>49.  Szállítás, raktározás</t>
  </si>
  <si>
    <t>53.  Posta</t>
  </si>
  <si>
    <t>61.  Távközlés</t>
  </si>
  <si>
    <t>62.  Számítástechnika, informatika</t>
  </si>
  <si>
    <t>721. Műszaki és természettudományi K+F</t>
  </si>
  <si>
    <t>722. Humán- és társadalomtudományi K+F</t>
  </si>
  <si>
    <t>84.  Közigazgatás, védelem</t>
  </si>
  <si>
    <t>85.  Oktatás</t>
  </si>
  <si>
    <t>86.  Egészségügy</t>
  </si>
  <si>
    <t>90.  Művészet</t>
  </si>
  <si>
    <t>10100</t>
  </si>
  <si>
    <t>10200</t>
  </si>
  <si>
    <t>10300</t>
  </si>
  <si>
    <t>10400</t>
  </si>
  <si>
    <t>10500</t>
  </si>
  <si>
    <t>10600</t>
  </si>
  <si>
    <t>10700</t>
  </si>
  <si>
    <t>20100</t>
  </si>
  <si>
    <t>20110</t>
  </si>
  <si>
    <t>20120</t>
  </si>
  <si>
    <t>20130</t>
  </si>
  <si>
    <t>20140</t>
  </si>
  <si>
    <t>20200</t>
  </si>
  <si>
    <t>20210</t>
  </si>
  <si>
    <t>20220</t>
  </si>
  <si>
    <t>20230</t>
  </si>
  <si>
    <t>20240</t>
  </si>
  <si>
    <t>20250</t>
  </si>
  <si>
    <t>20300</t>
  </si>
  <si>
    <t>20400</t>
  </si>
  <si>
    <t>20410</t>
  </si>
  <si>
    <t>20420</t>
  </si>
  <si>
    <t>20430</t>
  </si>
  <si>
    <t>20500</t>
  </si>
  <si>
    <t>20510</t>
  </si>
  <si>
    <t>20520</t>
  </si>
  <si>
    <t>20600</t>
  </si>
  <si>
    <t>20700</t>
  </si>
  <si>
    <t>20710</t>
  </si>
  <si>
    <t>20720</t>
  </si>
  <si>
    <t>20730</t>
  </si>
  <si>
    <t>20740</t>
  </si>
  <si>
    <t>20750</t>
  </si>
  <si>
    <t>20800</t>
  </si>
  <si>
    <t>20900</t>
  </si>
  <si>
    <t>21000</t>
  </si>
  <si>
    <t>21100</t>
  </si>
  <si>
    <t>21110</t>
  </si>
  <si>
    <t>21120</t>
  </si>
  <si>
    <t>21130</t>
  </si>
  <si>
    <t>30100</t>
  </si>
  <si>
    <t>30110</t>
  </si>
  <si>
    <t>30120</t>
  </si>
  <si>
    <t>30200</t>
  </si>
  <si>
    <t>30300</t>
  </si>
  <si>
    <t>30400</t>
  </si>
  <si>
    <t>30500</t>
  </si>
  <si>
    <t>40100</t>
  </si>
  <si>
    <t>40110</t>
  </si>
  <si>
    <t>40120</t>
  </si>
  <si>
    <t>40200</t>
  </si>
  <si>
    <t>40300</t>
  </si>
  <si>
    <t>40400</t>
  </si>
  <si>
    <t>40500</t>
  </si>
  <si>
    <t>40510</t>
  </si>
  <si>
    <t>50100</t>
  </si>
  <si>
    <t>50200</t>
  </si>
  <si>
    <t>50210</t>
  </si>
  <si>
    <t>50220</t>
  </si>
  <si>
    <t>50300</t>
  </si>
  <si>
    <t>50400</t>
  </si>
  <si>
    <t>50500</t>
  </si>
  <si>
    <t>50600</t>
  </si>
  <si>
    <t>50700</t>
  </si>
  <si>
    <t>50800</t>
  </si>
  <si>
    <t>50900</t>
  </si>
  <si>
    <t>50910</t>
  </si>
  <si>
    <t>60100</t>
  </si>
  <si>
    <t>60200</t>
  </si>
  <si>
    <t>60300</t>
  </si>
  <si>
    <t>60310</t>
  </si>
  <si>
    <t>60320</t>
  </si>
  <si>
    <t>60400</t>
  </si>
  <si>
    <t>60500</t>
  </si>
  <si>
    <t>60510</t>
  </si>
  <si>
    <t>60520</t>
  </si>
  <si>
    <t>010</t>
  </si>
  <si>
    <t>050</t>
  </si>
  <si>
    <t>100</t>
  </si>
  <si>
    <t>130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</si>
  <si>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</si>
  <si>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</si>
  <si>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</si>
  <si>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</si>
  <si>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</si>
  <si>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</si>
  <si>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</si>
  <si>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</si>
  <si>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</si>
  <si>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</si>
  <si>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</si>
  <si>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350</t>
  </si>
  <si>
    <t>380</t>
  </si>
  <si>
    <t>410</t>
  </si>
  <si>
    <t>450</t>
  </si>
  <si>
    <t>490</t>
  </si>
  <si>
    <t>530</t>
  </si>
  <si>
    <t>610</t>
  </si>
  <si>
    <t>620</t>
  </si>
  <si>
    <t>721</t>
  </si>
  <si>
    <t>722</t>
  </si>
  <si>
    <t>840</t>
  </si>
  <si>
    <t>850</t>
  </si>
  <si>
    <t>860</t>
  </si>
  <si>
    <t>900</t>
  </si>
  <si>
    <t>1==</t>
  </si>
  <si>
    <t>.===</t>
  </si>
  <si>
    <t>12</t>
  </si>
  <si>
    <t>11</t>
  </si>
  <si>
    <t>90</t>
  </si>
  <si>
    <t>.==</t>
  </si>
  <si>
    <t>1071</t>
  </si>
  <si>
    <t>16935286</t>
  </si>
  <si>
    <t>9101</t>
  </si>
  <si>
    <t>Vác Város Levéltára</t>
  </si>
  <si>
    <t>2600</t>
  </si>
  <si>
    <t>Vác</t>
  </si>
  <si>
    <t>Múzeum</t>
  </si>
  <si>
    <t>4.</t>
  </si>
  <si>
    <t>március</t>
  </si>
  <si>
    <t>dr. Horváth Ferenc</t>
  </si>
  <si>
    <t>igazgató</t>
  </si>
  <si>
    <t>27/310 147</t>
  </si>
  <si>
    <t>27/305 444</t>
  </si>
  <si>
    <t>vacarchivum@invitel.hu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</si>
</sst>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1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vertAlign val="superscript"/>
      <sz val="9"/>
      <name val="Arial CE"/>
      <family val="2"/>
    </font>
    <font>
      <sz val="8"/>
      <name val="Arial CE"/>
      <family val="2"/>
    </font>
    <font>
      <sz val="10"/>
      <name val="MS Sans Serif"/>
      <family val="0"/>
    </font>
    <font>
      <sz val="11"/>
      <name val="Arial CE"/>
      <family val="2"/>
    </font>
    <font>
      <sz val="11"/>
      <name val="MS Sans Serif"/>
      <family val="0"/>
    </font>
    <font>
      <sz val="9"/>
      <name val="MS Sans Serif"/>
      <family val="0"/>
    </font>
    <font>
      <sz val="12"/>
      <name val="Arial CE"/>
      <family val="2"/>
    </font>
    <font>
      <sz val="8.5"/>
      <name val="Arial CE"/>
      <family val="2"/>
    </font>
    <font>
      <b/>
      <sz val="9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sz val="9"/>
      <color indexed="10"/>
      <name val="Arial CE"/>
      <family val="2"/>
    </font>
    <font>
      <sz val="8"/>
      <name val="Arial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i/>
      <sz val="6"/>
      <name val="Arial CE"/>
      <family val="0"/>
    </font>
    <font>
      <b/>
      <sz val="9"/>
      <name val="Arial"/>
      <family val="2"/>
    </font>
    <font>
      <b/>
      <i/>
      <sz val="8"/>
      <name val="Arial"/>
      <family val="2"/>
    </font>
    <font>
      <b/>
      <sz val="22"/>
      <name val="Arial"/>
      <family val="2"/>
    </font>
    <font>
      <vertAlign val="superscript"/>
      <sz val="9"/>
      <color indexed="10"/>
      <name val="Arial CE"/>
      <family val="2"/>
    </font>
    <font>
      <b/>
      <sz val="12"/>
      <color indexed="10"/>
      <name val="Arial CE"/>
      <family val="0"/>
    </font>
    <font>
      <strike/>
      <sz val="9"/>
      <color indexed="10"/>
      <name val="Arial CE"/>
      <family val="2"/>
    </font>
    <font>
      <b/>
      <sz val="11"/>
      <color indexed="10"/>
      <name val="Arial"/>
      <family val="2"/>
    </font>
    <font>
      <b/>
      <sz val="9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9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12"/>
      <color indexed="9"/>
      <name val="Arial CE"/>
      <family val="0"/>
    </font>
    <font>
      <b/>
      <sz val="9"/>
      <color indexed="48"/>
      <name val="Arial"/>
      <family val="2"/>
    </font>
    <font>
      <sz val="10"/>
      <color indexed="10"/>
      <name val="MS Sans Serif"/>
      <family val="0"/>
    </font>
    <font>
      <sz val="11"/>
      <color indexed="10"/>
      <name val="Arial CE"/>
      <family val="2"/>
    </font>
    <font>
      <sz val="12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34" fillId="0" borderId="2" xfId="0" applyFont="1" applyBorder="1" applyAlignment="1" applyProtection="1">
      <alignment horizontal="left" vertical="center" wrapText="1"/>
      <protection/>
    </xf>
    <xf numFmtId="0" fontId="34" fillId="0" borderId="3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6" fillId="0" borderId="4" xfId="2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16" fillId="0" borderId="0" xfId="21" applyFill="1" applyBorder="1" applyProtection="1">
      <alignment/>
      <protection/>
    </xf>
    <xf numFmtId="0" fontId="15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6" fillId="0" borderId="5" xfId="21" applyFill="1" applyBorder="1" applyProtection="1">
      <alignment/>
      <protection/>
    </xf>
    <xf numFmtId="49" fontId="21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/>
      <protection/>
    </xf>
    <xf numFmtId="0" fontId="16" fillId="0" borderId="5" xfId="22" applyFill="1" applyBorder="1" applyProtection="1">
      <alignment/>
      <protection/>
    </xf>
    <xf numFmtId="0" fontId="16" fillId="0" borderId="4" xfId="22" applyFill="1" applyBorder="1" applyProtection="1">
      <alignment/>
      <protection/>
    </xf>
    <xf numFmtId="0" fontId="16" fillId="0" borderId="0" xfId="22" applyFill="1" applyBorder="1" applyProtection="1">
      <alignment/>
      <protection/>
    </xf>
    <xf numFmtId="49" fontId="24" fillId="0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Fill="1" applyBorder="1" applyAlignment="1" applyProtection="1">
      <alignment/>
      <protection/>
    </xf>
    <xf numFmtId="0" fontId="24" fillId="0" borderId="0" xfId="22" applyFont="1" applyFill="1" applyBorder="1" applyProtection="1">
      <alignment/>
      <protection/>
    </xf>
    <xf numFmtId="0" fontId="22" fillId="0" borderId="0" xfId="22" applyFont="1" applyFill="1" applyBorder="1" applyAlignment="1" applyProtection="1">
      <alignment horizontal="left" vertical="top"/>
      <protection/>
    </xf>
    <xf numFmtId="0" fontId="15" fillId="0" borderId="0" xfId="22" applyFont="1" applyFill="1" applyBorder="1" applyAlignment="1" applyProtection="1">
      <alignment horizontal="left" vertical="center"/>
      <protection/>
    </xf>
    <xf numFmtId="0" fontId="24" fillId="0" borderId="0" xfId="22" applyFont="1" applyFill="1" applyBorder="1" applyAlignment="1" applyProtection="1">
      <alignment horizontal="left" vertical="top"/>
      <protection/>
    </xf>
    <xf numFmtId="0" fontId="24" fillId="0" borderId="0" xfId="22" applyFont="1" applyFill="1" applyBorder="1" applyProtection="1">
      <alignment/>
      <protection/>
    </xf>
    <xf numFmtId="0" fontId="24" fillId="0" borderId="0" xfId="22" applyFont="1" applyFill="1" applyBorder="1" applyAlignment="1" applyProtection="1">
      <alignment horizontal="left" vertical="center"/>
      <protection/>
    </xf>
    <xf numFmtId="0" fontId="1" fillId="0" borderId="0" xfId="22" applyFont="1" applyFill="1" applyBorder="1" applyAlignment="1" applyProtection="1">
      <alignment horizontal="left" vertical="top" wrapText="1"/>
      <protection/>
    </xf>
    <xf numFmtId="0" fontId="0" fillId="0" borderId="0" xfId="22" applyFont="1" applyFill="1" applyBorder="1" applyAlignment="1" applyProtection="1">
      <alignment horizontal="left" vertical="top" wrapText="1"/>
      <protection/>
    </xf>
    <xf numFmtId="0" fontId="4" fillId="0" borderId="0" xfId="22" applyFont="1" applyFill="1" applyBorder="1" applyAlignment="1" applyProtection="1">
      <alignment horizontal="left" vertical="top" wrapText="1"/>
      <protection/>
    </xf>
    <xf numFmtId="0" fontId="4" fillId="0" borderId="0" xfId="2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5" xfId="0" applyFont="1" applyFill="1" applyBorder="1" applyAlignment="1" applyProtection="1">
      <alignment horizontal="left" vertical="top" wrapText="1"/>
      <protection/>
    </xf>
    <xf numFmtId="0" fontId="16" fillId="0" borderId="6" xfId="22" applyFill="1" applyBorder="1" applyProtection="1">
      <alignment/>
      <protection/>
    </xf>
    <xf numFmtId="0" fontId="15" fillId="0" borderId="7" xfId="22" applyFont="1" applyFill="1" applyBorder="1" applyProtection="1">
      <alignment/>
      <protection/>
    </xf>
    <xf numFmtId="0" fontId="15" fillId="0" borderId="7" xfId="22" applyFont="1" applyFill="1" applyBorder="1" applyAlignment="1" applyProtection="1">
      <alignment horizontal="right" vertical="center"/>
      <protection/>
    </xf>
    <xf numFmtId="0" fontId="4" fillId="0" borderId="7" xfId="22" applyFont="1" applyFill="1" applyBorder="1" applyAlignment="1" applyProtection="1">
      <alignment horizontal="center" vertical="center"/>
      <protection/>
    </xf>
    <xf numFmtId="0" fontId="16" fillId="0" borderId="7" xfId="22" applyFill="1" applyBorder="1" applyProtection="1">
      <alignment/>
      <protection/>
    </xf>
    <xf numFmtId="0" fontId="16" fillId="0" borderId="8" xfId="22" applyFill="1" applyBorder="1" applyProtection="1">
      <alignment/>
      <protection/>
    </xf>
    <xf numFmtId="0" fontId="16" fillId="0" borderId="0" xfId="21" applyProtection="1">
      <alignment/>
      <protection/>
    </xf>
    <xf numFmtId="0" fontId="22" fillId="0" borderId="0" xfId="21" applyFo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5" fillId="0" borderId="0" xfId="20" applyFont="1" applyFill="1" applyBorder="1" applyProtection="1">
      <alignment/>
      <protection/>
    </xf>
    <xf numFmtId="0" fontId="16" fillId="0" borderId="0" xfId="20" applyFill="1" applyProtection="1">
      <alignment/>
      <protection/>
    </xf>
    <xf numFmtId="0" fontId="16" fillId="0" borderId="0" xfId="20" applyFill="1" applyBorder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wrapText="1"/>
      <protection/>
    </xf>
    <xf numFmtId="0" fontId="26" fillId="0" borderId="0" xfId="20" applyFont="1" applyFill="1" applyBorder="1" applyProtection="1">
      <alignment/>
      <protection/>
    </xf>
    <xf numFmtId="0" fontId="22" fillId="0" borderId="0" xfId="20" applyFont="1" applyFill="1" applyBorder="1" applyProtection="1">
      <alignment/>
      <protection/>
    </xf>
    <xf numFmtId="0" fontId="16" fillId="0" borderId="0" xfId="23" applyBorder="1" applyProtection="1">
      <alignment/>
      <protection/>
    </xf>
    <xf numFmtId="0" fontId="16" fillId="0" borderId="0" xfId="23" applyProtection="1">
      <alignment/>
      <protection/>
    </xf>
    <xf numFmtId="0" fontId="22" fillId="2" borderId="1" xfId="20" applyFont="1" applyFill="1" applyBorder="1" applyProtection="1">
      <alignment/>
      <protection/>
    </xf>
    <xf numFmtId="0" fontId="22" fillId="2" borderId="2" xfId="20" applyFont="1" applyFill="1" applyBorder="1" applyProtection="1">
      <alignment/>
      <protection/>
    </xf>
    <xf numFmtId="0" fontId="16" fillId="2" borderId="2" xfId="20" applyFill="1" applyBorder="1" applyProtection="1">
      <alignment/>
      <protection/>
    </xf>
    <xf numFmtId="0" fontId="16" fillId="2" borderId="3" xfId="20" applyFill="1" applyBorder="1" applyProtection="1">
      <alignment/>
      <protection/>
    </xf>
    <xf numFmtId="0" fontId="16" fillId="0" borderId="0" xfId="20" applyProtection="1">
      <alignment/>
      <protection/>
    </xf>
    <xf numFmtId="0" fontId="20" fillId="2" borderId="4" xfId="20" applyFont="1" applyFill="1" applyBorder="1" applyAlignment="1" applyProtection="1">
      <alignment horizontal="left" vertical="center"/>
      <protection/>
    </xf>
    <xf numFmtId="0" fontId="15" fillId="2" borderId="0" xfId="20" applyFont="1" applyFill="1" applyBorder="1" applyAlignment="1" applyProtection="1">
      <alignment horizontal="left"/>
      <protection/>
    </xf>
    <xf numFmtId="0" fontId="16" fillId="2" borderId="0" xfId="20" applyFill="1" applyBorder="1" applyProtection="1">
      <alignment/>
      <protection/>
    </xf>
    <xf numFmtId="0" fontId="16" fillId="2" borderId="5" xfId="20" applyFill="1" applyBorder="1" applyProtection="1">
      <alignment/>
      <protection/>
    </xf>
    <xf numFmtId="0" fontId="15" fillId="2" borderId="6" xfId="20" applyFont="1" applyFill="1" applyBorder="1" applyAlignment="1" applyProtection="1">
      <alignment horizontal="left" wrapText="1"/>
      <protection/>
    </xf>
    <xf numFmtId="0" fontId="15" fillId="2" borderId="7" xfId="20" applyFont="1" applyFill="1" applyBorder="1" applyAlignment="1" applyProtection="1">
      <alignment horizontal="left" wrapText="1"/>
      <protection/>
    </xf>
    <xf numFmtId="0" fontId="16" fillId="2" borderId="7" xfId="20" applyFill="1" applyBorder="1" applyProtection="1">
      <alignment/>
      <protection/>
    </xf>
    <xf numFmtId="0" fontId="15" fillId="2" borderId="7" xfId="20" applyFont="1" applyFill="1" applyBorder="1" applyAlignment="1" applyProtection="1">
      <alignment horizontal="right" vertical="center"/>
      <protection/>
    </xf>
    <xf numFmtId="0" fontId="15" fillId="2" borderId="8" xfId="20" applyFont="1" applyFill="1" applyBorder="1" applyAlignment="1" applyProtection="1">
      <alignment horizontal="right" vertical="center"/>
      <protection/>
    </xf>
    <xf numFmtId="0" fontId="29" fillId="0" borderId="0" xfId="23" applyFont="1" applyAlignment="1" applyProtection="1">
      <alignment horizontal="center"/>
      <protection/>
    </xf>
    <xf numFmtId="0" fontId="22" fillId="0" borderId="0" xfId="23" applyFont="1" applyProtection="1">
      <alignment/>
      <protection/>
    </xf>
    <xf numFmtId="0" fontId="16" fillId="0" borderId="0" xfId="22" applyProtection="1">
      <alignment/>
      <protection/>
    </xf>
    <xf numFmtId="0" fontId="27" fillId="0" borderId="0" xfId="0" applyFont="1" applyBorder="1" applyAlignment="1" applyProtection="1">
      <alignment horizontal="center" wrapText="1"/>
      <protection/>
    </xf>
    <xf numFmtId="0" fontId="22" fillId="0" borderId="0" xfId="28" applyFont="1" applyAlignment="1" applyProtection="1">
      <alignment vertical="center"/>
      <protection/>
    </xf>
    <xf numFmtId="0" fontId="22" fillId="0" borderId="0" xfId="28" applyFont="1" applyProtection="1">
      <alignment/>
      <protection/>
    </xf>
    <xf numFmtId="0" fontId="16" fillId="0" borderId="1" xfId="21" applyBorder="1" applyProtection="1">
      <alignment/>
      <protection/>
    </xf>
    <xf numFmtId="0" fontId="16" fillId="0" borderId="2" xfId="21" applyBorder="1" applyProtection="1">
      <alignment/>
      <protection/>
    </xf>
    <xf numFmtId="0" fontId="16" fillId="0" borderId="3" xfId="21" applyBorder="1" applyProtection="1">
      <alignment/>
      <protection/>
    </xf>
    <xf numFmtId="0" fontId="16" fillId="0" borderId="4" xfId="21" applyBorder="1" applyProtection="1">
      <alignment/>
      <protection/>
    </xf>
    <xf numFmtId="0" fontId="16" fillId="0" borderId="0" xfId="21" applyBorder="1" applyProtection="1">
      <alignment/>
      <protection/>
    </xf>
    <xf numFmtId="0" fontId="20" fillId="0" borderId="0" xfId="21" applyFont="1" applyBorder="1" applyAlignment="1" applyProtection="1">
      <alignment vertical="top"/>
      <protection/>
    </xf>
    <xf numFmtId="0" fontId="16" fillId="0" borderId="5" xfId="21" applyBorder="1" applyProtection="1">
      <alignment/>
      <protection/>
    </xf>
    <xf numFmtId="0" fontId="16" fillId="0" borderId="6" xfId="21" applyBorder="1" applyProtection="1">
      <alignment/>
      <protection/>
    </xf>
    <xf numFmtId="0" fontId="16" fillId="0" borderId="7" xfId="21" applyBorder="1" applyProtection="1">
      <alignment/>
      <protection/>
    </xf>
    <xf numFmtId="0" fontId="16" fillId="0" borderId="8" xfId="21" applyBorder="1" applyProtection="1">
      <alignment/>
      <protection/>
    </xf>
    <xf numFmtId="0" fontId="16" fillId="0" borderId="0" xfId="20" applyBorder="1" applyProtection="1">
      <alignment/>
      <protection/>
    </xf>
    <xf numFmtId="0" fontId="22" fillId="0" borderId="0" xfId="20" applyFont="1" applyBorder="1" applyAlignment="1" applyProtection="1">
      <alignment horizontal="center" vertical="center"/>
      <protection/>
    </xf>
    <xf numFmtId="0" fontId="20" fillId="0" borderId="0" xfId="20" applyFont="1" applyBorder="1" applyAlignment="1" applyProtection="1">
      <alignment horizontal="left" vertical="top" wrapText="1"/>
      <protection/>
    </xf>
    <xf numFmtId="0" fontId="16" fillId="0" borderId="0" xfId="20" applyBorder="1" applyAlignment="1" applyProtection="1">
      <alignment vertical="center"/>
      <protection/>
    </xf>
    <xf numFmtId="0" fontId="24" fillId="0" borderId="0" xfId="20" applyFont="1" applyAlignment="1" applyProtection="1">
      <alignment horizontal="center" vertical="center"/>
      <protection/>
    </xf>
    <xf numFmtId="0" fontId="16" fillId="0" borderId="0" xfId="20" applyAlignment="1" applyProtection="1">
      <alignment horizontal="left"/>
      <protection/>
    </xf>
    <xf numFmtId="0" fontId="20" fillId="0" borderId="0" xfId="20" applyFont="1" applyAlignment="1" applyProtection="1">
      <alignment horizontal="left" vertical="top" wrapText="1"/>
      <protection/>
    </xf>
    <xf numFmtId="0" fontId="16" fillId="0" borderId="0" xfId="20" applyBorder="1" applyAlignment="1" applyProtection="1">
      <alignment horizontal="right" vertical="center"/>
      <protection/>
    </xf>
    <xf numFmtId="0" fontId="13" fillId="0" borderId="0" xfId="20" applyFont="1" applyBorder="1" applyAlignment="1" applyProtection="1">
      <alignment horizontal="center" vertical="center"/>
      <protection/>
    </xf>
    <xf numFmtId="0" fontId="16" fillId="0" borderId="1" xfId="20" applyBorder="1" applyProtection="1">
      <alignment/>
      <protection/>
    </xf>
    <xf numFmtId="0" fontId="16" fillId="0" borderId="2" xfId="20" applyBorder="1" applyProtection="1">
      <alignment/>
      <protection/>
    </xf>
    <xf numFmtId="0" fontId="16" fillId="0" borderId="2" xfId="20" applyBorder="1" applyAlignment="1" applyProtection="1">
      <alignment horizontal="right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6" fillId="0" borderId="3" xfId="20" applyBorder="1" applyProtection="1">
      <alignment/>
      <protection/>
    </xf>
    <xf numFmtId="0" fontId="16" fillId="0" borderId="4" xfId="29" applyBorder="1" applyAlignment="1" applyProtection="1">
      <alignment/>
      <protection/>
    </xf>
    <xf numFmtId="0" fontId="21" fillId="0" borderId="0" xfId="29" applyFont="1" applyBorder="1" applyAlignment="1" applyProtection="1">
      <alignment horizontal="left"/>
      <protection/>
    </xf>
    <xf numFmtId="0" fontId="20" fillId="0" borderId="0" xfId="29" applyFont="1" applyBorder="1" applyAlignment="1" applyProtection="1">
      <alignment horizontal="left" wrapText="1"/>
      <protection/>
    </xf>
    <xf numFmtId="0" fontId="16" fillId="0" borderId="0" xfId="29" applyAlignment="1" applyProtection="1">
      <alignment/>
      <protection/>
    </xf>
    <xf numFmtId="0" fontId="21" fillId="0" borderId="0" xfId="29" applyFont="1" applyBorder="1" applyAlignment="1" applyProtection="1">
      <alignment/>
      <protection/>
    </xf>
    <xf numFmtId="0" fontId="16" fillId="0" borderId="0" xfId="29" applyFont="1" applyBorder="1" applyAlignment="1" applyProtection="1">
      <alignment/>
      <protection/>
    </xf>
    <xf numFmtId="0" fontId="13" fillId="0" borderId="0" xfId="29" applyFont="1" applyBorder="1" applyAlignment="1" applyProtection="1">
      <alignment horizontal="center"/>
      <protection/>
    </xf>
    <xf numFmtId="0" fontId="16" fillId="0" borderId="0" xfId="29" applyBorder="1" applyAlignment="1" applyProtection="1">
      <alignment/>
      <protection/>
    </xf>
    <xf numFmtId="0" fontId="16" fillId="0" borderId="5" xfId="29" applyBorder="1" applyAlignment="1" applyProtection="1">
      <alignment/>
      <protection/>
    </xf>
    <xf numFmtId="0" fontId="16" fillId="0" borderId="4" xfId="29" applyFont="1" applyBorder="1" applyAlignment="1" applyProtection="1">
      <alignment/>
      <protection/>
    </xf>
    <xf numFmtId="0" fontId="16" fillId="0" borderId="0" xfId="29" applyFont="1" applyBorder="1" applyAlignment="1" applyProtection="1">
      <alignment horizontal="left" vertical="top"/>
      <protection/>
    </xf>
    <xf numFmtId="0" fontId="16" fillId="0" borderId="0" xfId="29" applyFont="1" applyAlignment="1" applyProtection="1">
      <alignment/>
      <protection/>
    </xf>
    <xf numFmtId="0" fontId="0" fillId="0" borderId="0" xfId="29" applyFont="1" applyBorder="1" applyAlignment="1" applyProtection="1">
      <alignment horizontal="center" vertical="center"/>
      <protection/>
    </xf>
    <xf numFmtId="0" fontId="16" fillId="0" borderId="5" xfId="29" applyFont="1" applyBorder="1" applyAlignment="1" applyProtection="1">
      <alignment/>
      <protection/>
    </xf>
    <xf numFmtId="0" fontId="16" fillId="0" borderId="4" xfId="20" applyBorder="1" applyProtection="1">
      <alignment/>
      <protection/>
    </xf>
    <xf numFmtId="0" fontId="16" fillId="0" borderId="5" xfId="20" applyBorder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6" fillId="0" borderId="6" xfId="20" applyBorder="1" applyProtection="1">
      <alignment/>
      <protection/>
    </xf>
    <xf numFmtId="0" fontId="16" fillId="0" borderId="7" xfId="20" applyBorder="1" applyProtection="1">
      <alignment/>
      <protection/>
    </xf>
    <xf numFmtId="0" fontId="16" fillId="0" borderId="7" xfId="20" applyBorder="1" applyAlignment="1" applyProtection="1">
      <alignment horizontal="right" vertical="center"/>
      <protection/>
    </xf>
    <xf numFmtId="0" fontId="13" fillId="0" borderId="7" xfId="20" applyFont="1" applyBorder="1" applyAlignment="1" applyProtection="1">
      <alignment horizontal="center" vertical="center"/>
      <protection/>
    </xf>
    <xf numFmtId="0" fontId="16" fillId="0" borderId="8" xfId="20" applyBorder="1" applyProtection="1">
      <alignment/>
      <protection/>
    </xf>
    <xf numFmtId="0" fontId="26" fillId="0" borderId="0" xfId="20" applyFont="1" applyBorder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26" applyFont="1" applyAlignment="1" applyProtection="1">
      <alignment horizontal="right"/>
      <protection/>
    </xf>
    <xf numFmtId="0" fontId="9" fillId="0" borderId="0" xfId="26" applyFont="1" applyProtection="1">
      <alignment/>
      <protection/>
    </xf>
    <xf numFmtId="0" fontId="8" fillId="0" borderId="0" xfId="26" applyFont="1" applyProtection="1">
      <alignment/>
      <protection/>
    </xf>
    <xf numFmtId="0" fontId="5" fillId="0" borderId="0" xfId="26" applyProtection="1">
      <alignment/>
      <protection/>
    </xf>
    <xf numFmtId="0" fontId="1" fillId="0" borderId="0" xfId="26" applyFont="1" applyProtection="1">
      <alignment/>
      <protection/>
    </xf>
    <xf numFmtId="0" fontId="0" fillId="0" borderId="0" xfId="26" applyFont="1" applyProtection="1">
      <alignment/>
      <protection/>
    </xf>
    <xf numFmtId="0" fontId="6" fillId="0" borderId="0" xfId="26" applyFont="1" applyProtection="1">
      <alignment/>
      <protection/>
    </xf>
    <xf numFmtId="0" fontId="4" fillId="0" borderId="0" xfId="26" applyFont="1" applyAlignment="1" applyProtection="1">
      <alignment horizontal="right"/>
      <protection/>
    </xf>
    <xf numFmtId="0" fontId="1" fillId="0" borderId="0" xfId="26" applyFont="1" applyAlignment="1" applyProtection="1">
      <alignment vertical="center" wrapText="1"/>
      <protection/>
    </xf>
    <xf numFmtId="0" fontId="1" fillId="0" borderId="0" xfId="26" applyFont="1" applyAlignment="1" applyProtection="1">
      <alignment horizontal="center"/>
      <protection/>
    </xf>
    <xf numFmtId="0" fontId="1" fillId="0" borderId="0" xfId="26" applyFont="1" applyBorder="1" applyProtection="1">
      <alignment/>
      <protection/>
    </xf>
    <xf numFmtId="0" fontId="3" fillId="0" borderId="0" xfId="26" applyFont="1" applyProtection="1">
      <alignment/>
      <protection/>
    </xf>
    <xf numFmtId="0" fontId="1" fillId="0" borderId="0" xfId="27" applyFo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27" applyNumberFormat="1" applyFo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6" fillId="0" borderId="0" xfId="27" applyNumberFormat="1" applyFont="1" applyProtection="1">
      <alignment/>
      <protection/>
    </xf>
    <xf numFmtId="0" fontId="7" fillId="0" borderId="0" xfId="27" applyNumberFormat="1" applyFont="1" applyProtection="1">
      <alignment/>
      <protection/>
    </xf>
    <xf numFmtId="0" fontId="9" fillId="0" borderId="0" xfId="27" applyNumberFormat="1" applyFont="1" applyProtection="1">
      <alignment/>
      <protection/>
    </xf>
    <xf numFmtId="0" fontId="9" fillId="0" borderId="0" xfId="27" applyNumberFormat="1" applyFont="1" applyAlignment="1" applyProtection="1">
      <alignment horizontal="right"/>
      <protection/>
    </xf>
    <xf numFmtId="0" fontId="1" fillId="0" borderId="0" xfId="27" applyNumberFormat="1" applyFont="1" applyAlignment="1" applyProtection="1">
      <alignment horizontal="right"/>
      <protection/>
    </xf>
    <xf numFmtId="0" fontId="1" fillId="0" borderId="0" xfId="27" applyNumberFormat="1" applyFont="1" applyProtection="1">
      <alignment/>
      <protection/>
    </xf>
    <xf numFmtId="0" fontId="1" fillId="0" borderId="0" xfId="27" applyNumberFormat="1" applyFont="1" applyAlignment="1" applyProtection="1">
      <alignment horizontal="left"/>
      <protection/>
    </xf>
    <xf numFmtId="0" fontId="2" fillId="0" borderId="0" xfId="27" applyNumberFormat="1" applyFont="1" applyAlignment="1" applyProtection="1">
      <alignment horizontal="centerContinuous"/>
      <protection/>
    </xf>
    <xf numFmtId="0" fontId="9" fillId="0" borderId="0" xfId="27" applyNumberFormat="1" applyFont="1" applyAlignment="1" applyProtection="1">
      <alignment horizontal="centerContinuous"/>
      <protection/>
    </xf>
    <xf numFmtId="0" fontId="2" fillId="0" borderId="0" xfId="27" applyNumberFormat="1" applyFont="1" applyAlignment="1" applyProtection="1">
      <alignment horizontal="left"/>
      <protection/>
    </xf>
    <xf numFmtId="0" fontId="9" fillId="0" borderId="0" xfId="27" applyNumberFormat="1" applyFont="1" applyAlignment="1" applyProtection="1">
      <alignment horizontal="left"/>
      <protection/>
    </xf>
    <xf numFmtId="49" fontId="11" fillId="0" borderId="0" xfId="27" applyNumberFormat="1" applyFont="1" applyProtection="1">
      <alignment/>
      <protection/>
    </xf>
    <xf numFmtId="49" fontId="1" fillId="0" borderId="0" xfId="27" applyNumberFormat="1" applyFont="1" applyProtection="1">
      <alignment/>
      <protection/>
    </xf>
    <xf numFmtId="49" fontId="4" fillId="0" borderId="0" xfId="27" applyNumberFormat="1" applyFont="1" applyProtection="1">
      <alignment/>
      <protection/>
    </xf>
    <xf numFmtId="49" fontId="4" fillId="0" borderId="0" xfId="27" applyNumberFormat="1" applyFont="1" applyAlignment="1" applyProtection="1">
      <alignment horizontal="right"/>
      <protection/>
    </xf>
    <xf numFmtId="0" fontId="1" fillId="0" borderId="0" xfId="27" applyNumberFormat="1" applyFont="1" applyAlignment="1" applyProtection="1">
      <alignment vertical="center" wrapText="1"/>
      <protection/>
    </xf>
    <xf numFmtId="0" fontId="1" fillId="0" borderId="1" xfId="27" applyNumberFormat="1" applyFont="1" applyBorder="1" applyAlignment="1" applyProtection="1">
      <alignment vertical="center" wrapText="1"/>
      <protection/>
    </xf>
    <xf numFmtId="0" fontId="1" fillId="0" borderId="2" xfId="27" applyNumberFormat="1" applyFont="1" applyBorder="1" applyAlignment="1" applyProtection="1">
      <alignment vertical="center" wrapText="1"/>
      <protection/>
    </xf>
    <xf numFmtId="0" fontId="1" fillId="0" borderId="3" xfId="27" applyNumberFormat="1" applyFont="1" applyBorder="1" applyAlignment="1" applyProtection="1">
      <alignment vertical="center" wrapText="1"/>
      <protection/>
    </xf>
    <xf numFmtId="0" fontId="1" fillId="0" borderId="4" xfId="27" applyNumberFormat="1" applyFont="1" applyBorder="1" applyAlignment="1" applyProtection="1">
      <alignment horizontal="centerContinuous" vertical="center" wrapText="1"/>
      <protection/>
    </xf>
    <xf numFmtId="0" fontId="1" fillId="0" borderId="0" xfId="27" applyNumberFormat="1" applyFont="1" applyBorder="1" applyAlignment="1" applyProtection="1">
      <alignment horizontal="centerContinuous" vertical="center" wrapText="1"/>
      <protection/>
    </xf>
    <xf numFmtId="0" fontId="1" fillId="0" borderId="5" xfId="27" applyNumberFormat="1" applyFont="1" applyBorder="1" applyAlignment="1" applyProtection="1">
      <alignment horizontal="centerContinuous" vertical="center" wrapText="1"/>
      <protection/>
    </xf>
    <xf numFmtId="0" fontId="1" fillId="0" borderId="6" xfId="27" applyNumberFormat="1" applyFont="1" applyBorder="1" applyAlignment="1" applyProtection="1">
      <alignment vertical="center" wrapText="1"/>
      <protection/>
    </xf>
    <xf numFmtId="0" fontId="1" fillId="0" borderId="7" xfId="27" applyNumberFormat="1" applyFont="1" applyBorder="1" applyAlignment="1" applyProtection="1">
      <alignment vertical="center" wrapText="1"/>
      <protection/>
    </xf>
    <xf numFmtId="0" fontId="1" fillId="0" borderId="8" xfId="27" applyNumberFormat="1" applyFont="1" applyBorder="1" applyAlignment="1" applyProtection="1">
      <alignment vertical="center" wrapText="1"/>
      <protection/>
    </xf>
    <xf numFmtId="0" fontId="1" fillId="0" borderId="6" xfId="27" applyNumberFormat="1" applyFont="1" applyBorder="1" applyAlignment="1" applyProtection="1">
      <alignment horizontal="centerContinuous"/>
      <protection/>
    </xf>
    <xf numFmtId="0" fontId="1" fillId="0" borderId="8" xfId="27" applyNumberFormat="1" applyFont="1" applyBorder="1" applyAlignment="1" applyProtection="1">
      <alignment horizontal="centerContinuous"/>
      <protection/>
    </xf>
    <xf numFmtId="0" fontId="1" fillId="0" borderId="14" xfId="27" applyNumberFormat="1" applyFont="1" applyBorder="1" applyAlignment="1" applyProtection="1">
      <alignment horizontal="centerContinuous"/>
      <protection/>
    </xf>
    <xf numFmtId="0" fontId="1" fillId="0" borderId="15" xfId="27" applyNumberFormat="1" applyFont="1" applyBorder="1" applyAlignment="1" applyProtection="1">
      <alignment horizontal="centerContinuous"/>
      <protection/>
    </xf>
    <xf numFmtId="0" fontId="8" fillId="0" borderId="13" xfId="27" applyNumberFormat="1" applyFont="1" applyBorder="1" applyAlignment="1" applyProtection="1">
      <alignment horizontal="centerContinuous"/>
      <protection/>
    </xf>
    <xf numFmtId="0" fontId="1" fillId="0" borderId="0" xfId="27" applyNumberFormat="1" applyFont="1" applyBorder="1" applyProtection="1">
      <alignment/>
      <protection/>
    </xf>
    <xf numFmtId="49" fontId="8" fillId="0" borderId="0" xfId="27" applyNumberFormat="1" applyFont="1" applyProtection="1">
      <alignment/>
      <protection/>
    </xf>
    <xf numFmtId="0" fontId="1" fillId="0" borderId="1" xfId="27" applyNumberFormat="1" applyFont="1" applyBorder="1" applyAlignment="1" applyProtection="1">
      <alignment horizontal="centerContinuous"/>
      <protection/>
    </xf>
    <xf numFmtId="0" fontId="1" fillId="0" borderId="2" xfId="27" applyNumberFormat="1" applyFont="1" applyBorder="1" applyAlignment="1" applyProtection="1">
      <alignment horizontal="centerContinuous"/>
      <protection/>
    </xf>
    <xf numFmtId="0" fontId="1" fillId="0" borderId="3" xfId="27" applyNumberFormat="1" applyFont="1" applyBorder="1" applyAlignment="1" applyProtection="1">
      <alignment horizontal="centerContinuous"/>
      <protection/>
    </xf>
    <xf numFmtId="0" fontId="8" fillId="0" borderId="3" xfId="27" applyNumberFormat="1" applyFont="1" applyBorder="1" applyAlignment="1" applyProtection="1">
      <alignment horizontal="centerContinuous"/>
      <protection/>
    </xf>
    <xf numFmtId="0" fontId="1" fillId="0" borderId="7" xfId="27" applyNumberFormat="1" applyFont="1" applyBorder="1" applyAlignment="1" applyProtection="1">
      <alignment horizontal="centerContinuous"/>
      <protection/>
    </xf>
    <xf numFmtId="0" fontId="1" fillId="0" borderId="0" xfId="27" applyNumberFormat="1" applyFont="1" applyBorder="1" applyAlignment="1" applyProtection="1">
      <alignment horizontal="centerContinuous"/>
      <protection/>
    </xf>
    <xf numFmtId="0" fontId="1" fillId="0" borderId="5" xfId="27" applyNumberFormat="1" applyFont="1" applyBorder="1" applyAlignment="1" applyProtection="1">
      <alignment horizontal="centerContinuous"/>
      <protection/>
    </xf>
    <xf numFmtId="0" fontId="1" fillId="0" borderId="4" xfId="27" applyNumberFormat="1" applyFont="1" applyBorder="1" applyAlignment="1" applyProtection="1">
      <alignment horizontal="centerContinuous"/>
      <protection/>
    </xf>
    <xf numFmtId="0" fontId="1" fillId="0" borderId="13" xfId="27" applyNumberFormat="1" applyFont="1" applyBorder="1" applyAlignment="1" applyProtection="1">
      <alignment horizontal="centerContinuous"/>
      <protection/>
    </xf>
    <xf numFmtId="49" fontId="1" fillId="0" borderId="1" xfId="27" applyNumberFormat="1" applyFont="1" applyBorder="1" applyAlignment="1" applyProtection="1">
      <alignment horizontal="centerContinuous"/>
      <protection/>
    </xf>
    <xf numFmtId="49" fontId="1" fillId="0" borderId="2" xfId="27" applyNumberFormat="1" applyFont="1" applyBorder="1" applyAlignment="1" applyProtection="1">
      <alignment horizontal="centerContinuous"/>
      <protection/>
    </xf>
    <xf numFmtId="49" fontId="1" fillId="0" borderId="3" xfId="27" applyNumberFormat="1" applyFont="1" applyBorder="1" applyAlignment="1" applyProtection="1">
      <alignment horizontal="centerContinuous"/>
      <protection/>
    </xf>
    <xf numFmtId="49" fontId="8" fillId="0" borderId="3" xfId="27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4" xfId="27" applyNumberFormat="1" applyFont="1" applyBorder="1" applyAlignment="1" applyProtection="1">
      <alignment horizontal="centerContinuous"/>
      <protection/>
    </xf>
    <xf numFmtId="49" fontId="1" fillId="0" borderId="0" xfId="27" applyNumberFormat="1" applyFont="1" applyBorder="1" applyAlignment="1" applyProtection="1">
      <alignment horizontal="centerContinuous"/>
      <protection/>
    </xf>
    <xf numFmtId="49" fontId="1" fillId="0" borderId="5" xfId="27" applyNumberFormat="1" applyFont="1" applyBorder="1" applyAlignment="1" applyProtection="1">
      <alignment horizontal="centerContinuous"/>
      <protection/>
    </xf>
    <xf numFmtId="49" fontId="1" fillId="0" borderId="6" xfId="27" applyNumberFormat="1" applyFont="1" applyBorder="1" applyAlignment="1" applyProtection="1">
      <alignment horizontal="centerContinuous"/>
      <protection/>
    </xf>
    <xf numFmtId="49" fontId="1" fillId="0" borderId="7" xfId="27" applyNumberFormat="1" applyFont="1" applyBorder="1" applyAlignment="1" applyProtection="1">
      <alignment horizontal="centerContinuous"/>
      <protection/>
    </xf>
    <xf numFmtId="49" fontId="1" fillId="0" borderId="8" xfId="27" applyNumberFormat="1" applyFont="1" applyBorder="1" applyAlignment="1" applyProtection="1">
      <alignment horizontal="centerContinuous"/>
      <protection/>
    </xf>
    <xf numFmtId="0" fontId="8" fillId="0" borderId="0" xfId="27" applyNumberFormat="1" applyFont="1" applyProtection="1">
      <alignment/>
      <protection/>
    </xf>
    <xf numFmtId="0" fontId="15" fillId="0" borderId="0" xfId="27" applyNumberFormat="1" applyFont="1" applyProtection="1">
      <alignment/>
      <protection/>
    </xf>
    <xf numFmtId="0" fontId="5" fillId="0" borderId="0" xfId="27" applyFont="1" applyProtection="1">
      <alignment/>
      <protection/>
    </xf>
    <xf numFmtId="0" fontId="6" fillId="0" borderId="0" xfId="27" applyFont="1" applyProtection="1">
      <alignment/>
      <protection/>
    </xf>
    <xf numFmtId="0" fontId="2" fillId="0" borderId="0" xfId="27" applyFont="1" applyBorder="1" applyAlignment="1" applyProtection="1">
      <alignment horizontal="centerContinuous"/>
      <protection/>
    </xf>
    <xf numFmtId="0" fontId="6" fillId="0" borderId="0" xfId="27" applyFont="1" applyBorder="1" applyAlignment="1" applyProtection="1">
      <alignment horizontal="centerContinuous"/>
      <protection/>
    </xf>
    <xf numFmtId="0" fontId="5" fillId="0" borderId="0" xfId="27" applyFont="1" applyAlignment="1" applyProtection="1">
      <alignment horizontal="centerContinuous"/>
      <protection/>
    </xf>
    <xf numFmtId="0" fontId="1" fillId="0" borderId="0" xfId="27" applyFont="1" applyAlignment="1" applyProtection="1">
      <alignment horizontal="centerContinuous"/>
      <protection/>
    </xf>
    <xf numFmtId="0" fontId="1" fillId="0" borderId="11" xfId="27" applyFont="1" applyBorder="1" applyAlignment="1" applyProtection="1">
      <alignment vertical="center" wrapText="1"/>
      <protection/>
    </xf>
    <xf numFmtId="0" fontId="1" fillId="0" borderId="0" xfId="27" applyFont="1" applyAlignment="1" applyProtection="1">
      <alignment vertical="center" wrapText="1"/>
      <protection/>
    </xf>
    <xf numFmtId="0" fontId="1" fillId="0" borderId="10" xfId="27" applyFont="1" applyBorder="1" applyAlignment="1" applyProtection="1">
      <alignment horizontal="center" vertical="center" wrapText="1"/>
      <protection/>
    </xf>
    <xf numFmtId="0" fontId="1" fillId="0" borderId="9" xfId="27" applyFont="1" applyBorder="1" applyAlignment="1" applyProtection="1">
      <alignment vertical="center" wrapText="1"/>
      <protection/>
    </xf>
    <xf numFmtId="0" fontId="1" fillId="0" borderId="8" xfId="27" applyFont="1" applyBorder="1" applyAlignment="1" applyProtection="1">
      <alignment horizontal="center" vertical="center" wrapText="1"/>
      <protection/>
    </xf>
    <xf numFmtId="0" fontId="1" fillId="0" borderId="16" xfId="27" applyFont="1" applyBorder="1" applyAlignment="1" applyProtection="1">
      <alignment horizontal="center" vertical="center" wrapText="1"/>
      <protection/>
    </xf>
    <xf numFmtId="0" fontId="1" fillId="0" borderId="11" xfId="27" applyFont="1" applyBorder="1" applyAlignment="1" applyProtection="1">
      <alignment horizontal="center"/>
      <protection/>
    </xf>
    <xf numFmtId="0" fontId="1" fillId="0" borderId="1" xfId="27" applyFont="1" applyBorder="1" applyProtection="1">
      <alignment/>
      <protection/>
    </xf>
    <xf numFmtId="0" fontId="1" fillId="0" borderId="2" xfId="27" applyFont="1" applyBorder="1" applyProtection="1">
      <alignment/>
      <protection/>
    </xf>
    <xf numFmtId="0" fontId="1" fillId="0" borderId="3" xfId="27" applyFont="1" applyBorder="1" applyProtection="1">
      <alignment/>
      <protection/>
    </xf>
    <xf numFmtId="0" fontId="1" fillId="0" borderId="10" xfId="27" applyFont="1" applyBorder="1" applyAlignment="1" applyProtection="1">
      <alignment horizontal="center"/>
      <protection/>
    </xf>
    <xf numFmtId="0" fontId="1" fillId="0" borderId="4" xfId="27" applyFont="1" applyBorder="1" applyAlignment="1" applyProtection="1">
      <alignment horizontal="left" indent="1"/>
      <protection/>
    </xf>
    <xf numFmtId="0" fontId="1" fillId="0" borderId="0" xfId="27" applyFont="1" applyBorder="1" applyProtection="1">
      <alignment/>
      <protection/>
    </xf>
    <xf numFmtId="0" fontId="1" fillId="0" borderId="5" xfId="27" applyFont="1" applyBorder="1" applyProtection="1">
      <alignment/>
      <protection/>
    </xf>
    <xf numFmtId="0" fontId="1" fillId="0" borderId="9" xfId="27" applyFont="1" applyBorder="1" applyAlignment="1" applyProtection="1">
      <alignment horizontal="center"/>
      <protection/>
    </xf>
    <xf numFmtId="0" fontId="1" fillId="0" borderId="6" xfId="27" applyFont="1" applyBorder="1" applyAlignment="1" applyProtection="1">
      <alignment horizontal="left" indent="1"/>
      <protection/>
    </xf>
    <xf numFmtId="0" fontId="1" fillId="0" borderId="7" xfId="27" applyFont="1" applyBorder="1" applyProtection="1">
      <alignment/>
      <protection/>
    </xf>
    <xf numFmtId="0" fontId="1" fillId="0" borderId="8" xfId="27" applyFont="1" applyBorder="1" applyProtection="1">
      <alignment/>
      <protection/>
    </xf>
    <xf numFmtId="0" fontId="1" fillId="0" borderId="1" xfId="27" applyFont="1" applyBorder="1" applyAlignment="1" applyProtection="1">
      <alignment horizontal="left" indent="1"/>
      <protection/>
    </xf>
    <xf numFmtId="0" fontId="1" fillId="0" borderId="4" xfId="27" applyFont="1" applyBorder="1" applyAlignment="1" applyProtection="1">
      <alignment/>
      <protection/>
    </xf>
    <xf numFmtId="0" fontId="1" fillId="0" borderId="6" xfId="27" applyFont="1" applyBorder="1" applyProtection="1">
      <alignment/>
      <protection/>
    </xf>
    <xf numFmtId="0" fontId="1" fillId="0" borderId="11" xfId="27" applyFont="1" applyBorder="1" applyProtection="1">
      <alignment/>
      <protection/>
    </xf>
    <xf numFmtId="0" fontId="1" fillId="0" borderId="10" xfId="27" applyFont="1" applyBorder="1" applyProtection="1">
      <alignment/>
      <protection/>
    </xf>
    <xf numFmtId="0" fontId="1" fillId="0" borderId="9" xfId="27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4" fillId="0" borderId="0" xfId="27" applyFont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1" fillId="0" borderId="0" xfId="27" applyFont="1" applyAlignment="1" applyProtection="1">
      <alignment horizontal="right"/>
      <protection/>
    </xf>
    <xf numFmtId="0" fontId="8" fillId="0" borderId="0" xfId="27" applyFont="1" applyProtection="1">
      <alignment/>
      <protection/>
    </xf>
    <xf numFmtId="0" fontId="1" fillId="0" borderId="0" xfId="27" applyFont="1" applyAlignment="1" applyProtection="1">
      <alignment/>
      <protection/>
    </xf>
    <xf numFmtId="0" fontId="1" fillId="0" borderId="0" xfId="24" applyFont="1" applyProtection="1">
      <alignment/>
      <protection/>
    </xf>
    <xf numFmtId="0" fontId="0" fillId="0" borderId="0" xfId="27" applyFont="1" applyProtection="1">
      <alignment/>
      <protection/>
    </xf>
    <xf numFmtId="0" fontId="7" fillId="0" borderId="0" xfId="27" applyFont="1" applyProtection="1">
      <alignment/>
      <protection/>
    </xf>
    <xf numFmtId="0" fontId="6" fillId="0" borderId="0" xfId="27" applyFont="1" applyAlignment="1" applyProtection="1">
      <alignment/>
      <protection/>
    </xf>
    <xf numFmtId="0" fontId="4" fillId="0" borderId="0" xfId="27" applyFont="1" applyBorder="1" applyAlignment="1" applyProtection="1">
      <alignment horizontal="right"/>
      <protection/>
    </xf>
    <xf numFmtId="0" fontId="5" fillId="0" borderId="0" xfId="27" applyFont="1" applyAlignment="1" applyProtection="1">
      <alignment vertical="center"/>
      <protection/>
    </xf>
    <xf numFmtId="0" fontId="8" fillId="0" borderId="0" xfId="27" applyFont="1" applyAlignment="1" applyProtection="1">
      <alignment vertical="center"/>
      <protection/>
    </xf>
    <xf numFmtId="0" fontId="1" fillId="0" borderId="12" xfId="27" applyFont="1" applyBorder="1" applyAlignment="1" applyProtection="1">
      <alignment horizontal="center"/>
      <protection/>
    </xf>
    <xf numFmtId="0" fontId="1" fillId="0" borderId="33" xfId="27" applyFont="1" applyBorder="1" applyAlignment="1" applyProtection="1">
      <alignment horizontal="centerContinuous"/>
      <protection/>
    </xf>
    <xf numFmtId="0" fontId="1" fillId="0" borderId="34" xfId="27" applyFont="1" applyBorder="1" applyAlignment="1" applyProtection="1">
      <alignment horizontal="centerContinuous"/>
      <protection/>
    </xf>
    <xf numFmtId="0" fontId="1" fillId="0" borderId="16" xfId="27" applyFont="1" applyBorder="1" applyAlignment="1" applyProtection="1">
      <alignment horizontal="centerContinuous"/>
      <protection/>
    </xf>
    <xf numFmtId="0" fontId="1" fillId="0" borderId="13" xfId="27" applyFont="1" applyBorder="1" applyAlignment="1" applyProtection="1">
      <alignment horizontal="center"/>
      <protection/>
    </xf>
    <xf numFmtId="0" fontId="1" fillId="0" borderId="10" xfId="27" applyFont="1" applyBorder="1" applyAlignment="1" applyProtection="1">
      <alignment horizontal="centerContinuous"/>
      <protection/>
    </xf>
    <xf numFmtId="0" fontId="1" fillId="0" borderId="1" xfId="27" applyFont="1" applyBorder="1" applyAlignment="1" applyProtection="1">
      <alignment horizontal="left" indent="2"/>
      <protection/>
    </xf>
    <xf numFmtId="0" fontId="1" fillId="0" borderId="2" xfId="27" applyFont="1" applyBorder="1" applyAlignment="1" applyProtection="1">
      <alignment horizontal="left" indent="1"/>
      <protection/>
    </xf>
    <xf numFmtId="0" fontId="1" fillId="0" borderId="0" xfId="27" applyFont="1" applyBorder="1" applyAlignment="1" applyProtection="1">
      <alignment horizontal="left" indent="1"/>
      <protection/>
    </xf>
    <xf numFmtId="0" fontId="14" fillId="0" borderId="0" xfId="27" applyFont="1" applyProtection="1">
      <alignment/>
      <protection/>
    </xf>
    <xf numFmtId="0" fontId="2" fillId="0" borderId="0" xfId="27" applyFont="1" applyAlignment="1" applyProtection="1">
      <alignment horizontal="center"/>
      <protection/>
    </xf>
    <xf numFmtId="0" fontId="1" fillId="0" borderId="12" xfId="27" applyFont="1" applyBorder="1" applyAlignment="1" applyProtection="1">
      <alignment horizontal="center" vertical="center"/>
      <protection/>
    </xf>
    <xf numFmtId="0" fontId="1" fillId="0" borderId="9" xfId="27" applyFont="1" applyBorder="1" applyAlignment="1" applyProtection="1">
      <alignment horizontal="center" vertical="center"/>
      <protection/>
    </xf>
    <xf numFmtId="0" fontId="4" fillId="0" borderId="0" xfId="27" applyFont="1" applyProtection="1">
      <alignment/>
      <protection/>
    </xf>
    <xf numFmtId="3" fontId="24" fillId="3" borderId="12" xfId="27" applyNumberFormat="1" applyFont="1" applyFill="1" applyBorder="1" applyAlignment="1" applyProtection="1">
      <alignment horizontal="right" vertical="center"/>
      <protection locked="0"/>
    </xf>
    <xf numFmtId="3" fontId="35" fillId="4" borderId="12" xfId="27" applyNumberFormat="1" applyFont="1" applyFill="1" applyBorder="1" applyAlignment="1" applyProtection="1">
      <alignment horizontal="right" vertical="center"/>
      <protection/>
    </xf>
    <xf numFmtId="3" fontId="24" fillId="3" borderId="16" xfId="0" applyNumberFormat="1" applyFont="1" applyFill="1" applyBorder="1" applyAlignment="1" applyProtection="1">
      <alignment horizontal="right" vertical="center"/>
      <protection locked="0"/>
    </xf>
    <xf numFmtId="3" fontId="24" fillId="3" borderId="34" xfId="0" applyNumberFormat="1" applyFont="1" applyFill="1" applyBorder="1" applyAlignment="1" applyProtection="1">
      <alignment horizontal="right" vertical="center"/>
      <protection locked="0"/>
    </xf>
    <xf numFmtId="3" fontId="35" fillId="4" borderId="35" xfId="0" applyNumberFormat="1" applyFont="1" applyFill="1" applyBorder="1" applyAlignment="1" applyProtection="1">
      <alignment horizontal="right" vertical="center"/>
      <protection/>
    </xf>
    <xf numFmtId="3" fontId="35" fillId="4" borderId="36" xfId="0" applyNumberFormat="1" applyFont="1" applyFill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right" vertical="center"/>
      <protection locked="0"/>
    </xf>
    <xf numFmtId="3" fontId="24" fillId="3" borderId="38" xfId="0" applyNumberFormat="1" applyFont="1" applyFill="1" applyBorder="1" applyAlignment="1" applyProtection="1">
      <alignment horizontal="right" vertical="center"/>
      <protection locked="0"/>
    </xf>
    <xf numFmtId="3" fontId="24" fillId="3" borderId="39" xfId="0" applyNumberFormat="1" applyFont="1" applyFill="1" applyBorder="1" applyAlignment="1" applyProtection="1">
      <alignment horizontal="right" vertical="center"/>
      <protection locked="0"/>
    </xf>
    <xf numFmtId="3" fontId="24" fillId="3" borderId="40" xfId="0" applyNumberFormat="1" applyFont="1" applyFill="1" applyBorder="1" applyAlignment="1" applyProtection="1">
      <alignment horizontal="right" vertical="center"/>
      <protection locked="0"/>
    </xf>
    <xf numFmtId="3" fontId="35" fillId="4" borderId="41" xfId="0" applyNumberFormat="1" applyFont="1" applyFill="1" applyBorder="1" applyAlignment="1" applyProtection="1">
      <alignment horizontal="right" vertical="center"/>
      <protection/>
    </xf>
    <xf numFmtId="3" fontId="35" fillId="4" borderId="42" xfId="0" applyNumberFormat="1" applyFont="1" applyFill="1" applyBorder="1" applyAlignment="1" applyProtection="1">
      <alignment horizontal="right" vertical="center"/>
      <protection/>
    </xf>
    <xf numFmtId="3" fontId="24" fillId="3" borderId="43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"/>
      <protection/>
    </xf>
    <xf numFmtId="0" fontId="39" fillId="0" borderId="0" xfId="0" applyNumberFormat="1" applyFont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lef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40" fillId="0" borderId="0" xfId="21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0" fontId="41" fillId="0" borderId="0" xfId="27" applyFont="1" applyProtection="1">
      <alignment/>
      <protection/>
    </xf>
    <xf numFmtId="0" fontId="42" fillId="0" borderId="0" xfId="27" applyFont="1" applyProtection="1">
      <alignment/>
      <protection/>
    </xf>
    <xf numFmtId="3" fontId="41" fillId="0" borderId="0" xfId="27" applyNumberFormat="1" applyFont="1" applyProtection="1">
      <alignment/>
      <protection/>
    </xf>
    <xf numFmtId="0" fontId="43" fillId="0" borderId="0" xfId="0" applyFont="1" applyAlignment="1" applyProtection="1">
      <alignment/>
      <protection/>
    </xf>
    <xf numFmtId="3" fontId="43" fillId="0" borderId="0" xfId="0" applyNumberFormat="1" applyFont="1" applyAlignment="1" applyProtection="1">
      <alignment/>
      <protection/>
    </xf>
    <xf numFmtId="0" fontId="42" fillId="0" borderId="0" xfId="27" applyNumberFormat="1" applyFont="1" applyProtection="1">
      <alignment/>
      <protection/>
    </xf>
    <xf numFmtId="3" fontId="42" fillId="0" borderId="0" xfId="27" applyNumberFormat="1" applyFont="1" applyProtection="1">
      <alignment/>
      <protection/>
    </xf>
    <xf numFmtId="0" fontId="16" fillId="0" borderId="0" xfId="20" applyFont="1" applyBorder="1">
      <alignment/>
      <protection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1" fillId="4" borderId="0" xfId="27" applyNumberFormat="1" applyFont="1" applyFill="1" applyProtection="1">
      <alignment/>
      <protection/>
    </xf>
    <xf numFmtId="0" fontId="43" fillId="0" borderId="0" xfId="0" applyFont="1" applyAlignment="1">
      <alignment/>
    </xf>
    <xf numFmtId="0" fontId="41" fillId="4" borderId="4" xfId="19" applyFont="1" applyFill="1" applyBorder="1" applyAlignment="1">
      <alignment horizontal="center" vertical="center"/>
      <protection/>
    </xf>
    <xf numFmtId="0" fontId="41" fillId="4" borderId="4" xfId="27" applyFont="1" applyFill="1" applyBorder="1" applyAlignment="1">
      <alignment horizontal="center" vertical="center"/>
      <protection/>
    </xf>
    <xf numFmtId="0" fontId="41" fillId="4" borderId="4" xfId="27" applyFont="1" applyFill="1" applyBorder="1" applyAlignment="1">
      <alignment horizontal="center"/>
      <protection/>
    </xf>
    <xf numFmtId="0" fontId="1" fillId="0" borderId="4" xfId="27" applyFont="1" applyFill="1" applyBorder="1">
      <alignment/>
      <protection/>
    </xf>
    <xf numFmtId="0" fontId="41" fillId="4" borderId="4" xfId="0" applyFont="1" applyFill="1" applyBorder="1" applyAlignment="1">
      <alignment horizontal="center" vertical="center"/>
    </xf>
    <xf numFmtId="1" fontId="41" fillId="4" borderId="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41" fillId="4" borderId="4" xfId="0" applyNumberFormat="1" applyFont="1" applyFill="1" applyBorder="1" applyAlignment="1">
      <alignment horizontal="center" vertical="center"/>
    </xf>
    <xf numFmtId="49" fontId="41" fillId="4" borderId="4" xfId="0" applyNumberFormat="1" applyFont="1" applyFill="1" applyBorder="1" applyAlignment="1">
      <alignment horizontal="center"/>
    </xf>
    <xf numFmtId="3" fontId="47" fillId="4" borderId="35" xfId="0" applyNumberFormat="1" applyFont="1" applyFill="1" applyBorder="1" applyAlignment="1" applyProtection="1">
      <alignment horizontal="right" vertical="center"/>
      <protection/>
    </xf>
    <xf numFmtId="3" fontId="47" fillId="4" borderId="44" xfId="0" applyNumberFormat="1" applyFont="1" applyFill="1" applyBorder="1" applyAlignment="1" applyProtection="1">
      <alignment horizontal="right" vertical="center"/>
      <protection/>
    </xf>
    <xf numFmtId="0" fontId="48" fillId="0" borderId="0" xfId="27" applyNumberFormat="1" applyFont="1" applyProtection="1">
      <alignment/>
      <protection/>
    </xf>
    <xf numFmtId="0" fontId="49" fillId="0" borderId="0" xfId="27" applyNumberFormat="1" applyFont="1" applyProtection="1">
      <alignment/>
      <protection/>
    </xf>
    <xf numFmtId="0" fontId="14" fillId="0" borderId="0" xfId="27" applyNumberFormat="1" applyFont="1" applyProtection="1">
      <alignment/>
      <protection/>
    </xf>
    <xf numFmtId="0" fontId="50" fillId="0" borderId="0" xfId="27" applyNumberFormat="1" applyFont="1" applyProtection="1">
      <alignment/>
      <protection/>
    </xf>
    <xf numFmtId="49" fontId="14" fillId="0" borderId="0" xfId="27" applyNumberFormat="1" applyFont="1" applyProtection="1">
      <alignment/>
      <protection/>
    </xf>
    <xf numFmtId="0" fontId="14" fillId="0" borderId="0" xfId="27" applyNumberFormat="1" applyFont="1" applyAlignment="1" applyProtection="1">
      <alignment vertical="center" wrapText="1"/>
      <protection/>
    </xf>
    <xf numFmtId="0" fontId="16" fillId="0" borderId="0" xfId="20" applyNumberFormat="1" applyProtection="1">
      <alignment/>
      <protection/>
    </xf>
    <xf numFmtId="49" fontId="16" fillId="0" borderId="0" xfId="20" applyNumberForma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27" applyNumberFormat="1" applyFont="1" applyProtection="1">
      <alignment/>
      <protection/>
    </xf>
    <xf numFmtId="0" fontId="5" fillId="0" borderId="0" xfId="26" applyNumberFormat="1" applyProtection="1">
      <alignment/>
      <protection/>
    </xf>
    <xf numFmtId="49" fontId="5" fillId="0" borderId="0" xfId="26" applyNumberFormat="1" applyProtection="1">
      <alignment/>
      <protection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wrapText="1"/>
      <protection/>
    </xf>
    <xf numFmtId="0" fontId="26" fillId="0" borderId="14" xfId="28" applyFont="1" applyBorder="1" applyAlignment="1" applyProtection="1">
      <alignment horizontal="center" vertical="center"/>
      <protection/>
    </xf>
    <xf numFmtId="0" fontId="26" fillId="0" borderId="15" xfId="28" applyFont="1" applyBorder="1" applyAlignment="1" applyProtection="1">
      <alignment horizontal="center" vertical="center"/>
      <protection/>
    </xf>
    <xf numFmtId="0" fontId="26" fillId="0" borderId="13" xfId="28" applyFont="1" applyBorder="1" applyAlignment="1" applyProtection="1">
      <alignment horizontal="center" vertical="center"/>
      <protection/>
    </xf>
    <xf numFmtId="0" fontId="21" fillId="3" borderId="5" xfId="0" applyNumberFormat="1" applyFont="1" applyFill="1" applyBorder="1" applyAlignment="1" applyProtection="1">
      <alignment horizontal="justify" vertical="top" wrapText="1"/>
      <protection locked="0"/>
    </xf>
    <xf numFmtId="0" fontId="21" fillId="3" borderId="6" xfId="0" applyNumberFormat="1" applyFont="1" applyFill="1" applyBorder="1" applyAlignment="1" applyProtection="1">
      <alignment horizontal="justify" vertical="top" wrapText="1"/>
      <protection locked="0"/>
    </xf>
    <xf numFmtId="0" fontId="21" fillId="3" borderId="7" xfId="0" applyNumberFormat="1" applyFont="1" applyFill="1" applyBorder="1" applyAlignment="1" applyProtection="1">
      <alignment horizontal="justify" vertical="top" wrapText="1"/>
      <protection locked="0"/>
    </xf>
    <xf numFmtId="0" fontId="21" fillId="3" borderId="8" xfId="0" applyNumberFormat="1" applyFont="1" applyFill="1" applyBorder="1" applyAlignment="1" applyProtection="1">
      <alignment horizontal="justify" vertical="top" wrapText="1"/>
      <protection locked="0"/>
    </xf>
    <xf numFmtId="0" fontId="24" fillId="0" borderId="0" xfId="23" applyFont="1" applyAlignment="1" applyProtection="1">
      <alignment horizontal="right"/>
      <protection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" xfId="0" applyNumberFormat="1" applyFont="1" applyFill="1" applyBorder="1" applyAlignment="1" applyProtection="1">
      <alignment horizontal="justify" vertical="top" wrapText="1"/>
      <protection locked="0"/>
    </xf>
    <xf numFmtId="0" fontId="21" fillId="3" borderId="2" xfId="0" applyNumberFormat="1" applyFont="1" applyFill="1" applyBorder="1" applyAlignment="1" applyProtection="1">
      <alignment horizontal="justify" vertical="top" wrapText="1"/>
      <protection locked="0"/>
    </xf>
    <xf numFmtId="0" fontId="21" fillId="3" borderId="3" xfId="0" applyNumberFormat="1" applyFont="1" applyFill="1" applyBorder="1" applyAlignment="1" applyProtection="1">
      <alignment horizontal="justify" vertical="top" wrapText="1"/>
      <protection locked="0"/>
    </xf>
    <xf numFmtId="0" fontId="21" fillId="3" borderId="4" xfId="0" applyNumberFormat="1" applyFont="1" applyFill="1" applyBorder="1" applyAlignment="1" applyProtection="1">
      <alignment horizontal="justify" vertical="top" wrapText="1"/>
      <protection locked="0"/>
    </xf>
    <xf numFmtId="0" fontId="21" fillId="3" borderId="0" xfId="0" applyNumberFormat="1" applyFont="1" applyFill="1" applyBorder="1" applyAlignment="1" applyProtection="1">
      <alignment horizontal="justify" vertical="top" wrapText="1"/>
      <protection locked="0"/>
    </xf>
    <xf numFmtId="3" fontId="21" fillId="3" borderId="13" xfId="20" applyNumberFormat="1" applyFont="1" applyFill="1" applyBorder="1" applyAlignment="1" applyProtection="1">
      <alignment horizontal="center" vertical="center"/>
      <protection locked="0"/>
    </xf>
    <xf numFmtId="0" fontId="15" fillId="2" borderId="0" xfId="20" applyFont="1" applyFill="1" applyBorder="1" applyAlignment="1" applyProtection="1">
      <alignment horizontal="left" vertical="center"/>
      <protection/>
    </xf>
    <xf numFmtId="0" fontId="29" fillId="0" borderId="0" xfId="23" applyFont="1" applyAlignment="1" applyProtection="1">
      <alignment horizontal="left"/>
      <protection/>
    </xf>
    <xf numFmtId="0" fontId="24" fillId="0" borderId="0" xfId="23" applyFont="1" applyAlignment="1" applyProtection="1">
      <alignment horizontal="left"/>
      <protection/>
    </xf>
    <xf numFmtId="3" fontId="21" fillId="3" borderId="14" xfId="20" applyNumberFormat="1" applyFont="1" applyFill="1" applyBorder="1" applyAlignment="1" applyProtection="1">
      <alignment horizontal="center" vertical="center"/>
      <protection locked="0"/>
    </xf>
    <xf numFmtId="3" fontId="21" fillId="3" borderId="15" xfId="2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34" fillId="0" borderId="0" xfId="20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Border="1" applyAlignment="1" applyProtection="1">
      <alignment horizontal="center"/>
      <protection/>
    </xf>
    <xf numFmtId="1" fontId="39" fillId="0" borderId="0" xfId="0" applyNumberFormat="1" applyFont="1" applyBorder="1" applyAlignment="1" applyProtection="1">
      <alignment horizontal="center"/>
      <protection/>
    </xf>
    <xf numFmtId="49" fontId="2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14" xfId="28" applyNumberFormat="1" applyFont="1" applyFill="1" applyBorder="1" applyAlignment="1" applyProtection="1">
      <alignment horizontal="center" vertical="center" wrapText="1"/>
      <protection locked="0"/>
    </xf>
    <xf numFmtId="49" fontId="21" fillId="3" borderId="15" xfId="28" applyNumberFormat="1" applyFont="1" applyFill="1" applyBorder="1" applyAlignment="1" applyProtection="1">
      <alignment horizontal="center" vertical="center" wrapText="1"/>
      <protection locked="0"/>
    </xf>
    <xf numFmtId="49" fontId="21" fillId="3" borderId="13" xfId="28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Border="1" applyAlignment="1" applyProtection="1">
      <alignment horizontal="center"/>
      <protection/>
    </xf>
    <xf numFmtId="0" fontId="11" fillId="2" borderId="14" xfId="0" applyFont="1" applyFill="1" applyBorder="1" applyAlignment="1" applyProtection="1">
      <alignment horizontal="center" wrapText="1"/>
      <protection/>
    </xf>
    <xf numFmtId="0" fontId="11" fillId="2" borderId="15" xfId="0" applyFont="1" applyFill="1" applyBorder="1" applyAlignment="1" applyProtection="1">
      <alignment horizontal="center" wrapText="1"/>
      <protection/>
    </xf>
    <xf numFmtId="0" fontId="11" fillId="2" borderId="13" xfId="0" applyFont="1" applyFill="1" applyBorder="1" applyAlignment="1" applyProtection="1">
      <alignment horizontal="center" wrapText="1"/>
      <protection/>
    </xf>
    <xf numFmtId="49" fontId="21" fillId="3" borderId="14" xfId="21" applyNumberFormat="1" applyFont="1" applyFill="1" applyBorder="1" applyAlignment="1" applyProtection="1">
      <alignment horizontal="center" vertical="center"/>
      <protection locked="0"/>
    </xf>
    <xf numFmtId="49" fontId="21" fillId="3" borderId="15" xfId="21" applyNumberFormat="1" applyFont="1" applyFill="1" applyBorder="1" applyAlignment="1" applyProtection="1">
      <alignment horizontal="center" vertical="center"/>
      <protection locked="0"/>
    </xf>
    <xf numFmtId="49" fontId="21" fillId="3" borderId="13" xfId="21" applyNumberFormat="1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right"/>
      <protection/>
    </xf>
    <xf numFmtId="0" fontId="26" fillId="0" borderId="12" xfId="28" applyFont="1" applyBorder="1" applyAlignment="1" applyProtection="1">
      <alignment horizontal="center" vertical="center"/>
      <protection/>
    </xf>
    <xf numFmtId="0" fontId="45" fillId="0" borderId="2" xfId="22" applyFont="1" applyBorder="1" applyAlignment="1" applyProtection="1">
      <alignment horizontal="center" vertical="center" wrapText="1"/>
      <protection/>
    </xf>
    <xf numFmtId="0" fontId="28" fillId="3" borderId="14" xfId="0" applyFont="1" applyFill="1" applyBorder="1" applyAlignment="1" applyProtection="1">
      <alignment horizontal="center" vertical="center" wrapText="1"/>
      <protection locked="0"/>
    </xf>
    <xf numFmtId="0" fontId="28" fillId="3" borderId="15" xfId="0" applyFont="1" applyFill="1" applyBorder="1" applyAlignment="1" applyProtection="1">
      <alignment horizontal="center" vertical="center" wrapText="1"/>
      <protection locked="0"/>
    </xf>
    <xf numFmtId="0" fontId="28" fillId="3" borderId="13" xfId="0" applyFont="1" applyFill="1" applyBorder="1" applyAlignment="1" applyProtection="1">
      <alignment horizontal="center" vertical="center" wrapText="1"/>
      <protection locked="0"/>
    </xf>
    <xf numFmtId="0" fontId="40" fillId="4" borderId="14" xfId="21" applyNumberFormat="1" applyFont="1" applyFill="1" applyBorder="1" applyAlignment="1" applyProtection="1">
      <alignment horizontal="center" vertical="center"/>
      <protection/>
    </xf>
    <xf numFmtId="0" fontId="40" fillId="4" borderId="13" xfId="21" applyNumberFormat="1" applyFont="1" applyFill="1" applyBorder="1" applyAlignment="1" applyProtection="1">
      <alignment horizontal="center" vertical="center"/>
      <protection/>
    </xf>
    <xf numFmtId="0" fontId="19" fillId="0" borderId="2" xfId="21" applyFont="1" applyBorder="1" applyAlignment="1" applyProtection="1">
      <alignment horizontal="center" vertical="center"/>
      <protection/>
    </xf>
    <xf numFmtId="0" fontId="19" fillId="0" borderId="3" xfId="21" applyFont="1" applyBorder="1" applyAlignment="1" applyProtection="1">
      <alignment horizontal="center" vertical="center"/>
      <protection/>
    </xf>
    <xf numFmtId="0" fontId="19" fillId="0" borderId="0" xfId="21" applyFont="1" applyBorder="1" applyAlignment="1" applyProtection="1">
      <alignment horizontal="center" vertical="center"/>
      <protection/>
    </xf>
    <xf numFmtId="0" fontId="19" fillId="0" borderId="5" xfId="21" applyFont="1" applyBorder="1" applyAlignment="1" applyProtection="1">
      <alignment horizontal="center" vertical="center"/>
      <protection/>
    </xf>
    <xf numFmtId="0" fontId="16" fillId="0" borderId="2" xfId="21" applyFont="1" applyBorder="1" applyAlignment="1" applyProtection="1">
      <alignment horizontal="center" vertical="center" wrapText="1"/>
      <protection/>
    </xf>
    <xf numFmtId="0" fontId="16" fillId="0" borderId="3" xfId="21" applyFont="1" applyBorder="1" applyAlignment="1" applyProtection="1">
      <alignment horizontal="center" vertical="center" wrapText="1"/>
      <protection/>
    </xf>
    <xf numFmtId="0" fontId="16" fillId="0" borderId="0" xfId="21" applyFont="1" applyBorder="1" applyAlignment="1" applyProtection="1">
      <alignment horizontal="center" vertical="center" wrapText="1"/>
      <protection/>
    </xf>
    <xf numFmtId="0" fontId="16" fillId="0" borderId="5" xfId="21" applyFont="1" applyBorder="1" applyAlignment="1" applyProtection="1">
      <alignment horizontal="center" vertical="center" wrapText="1"/>
      <protection/>
    </xf>
    <xf numFmtId="0" fontId="16" fillId="0" borderId="7" xfId="21" applyFont="1" applyBorder="1" applyAlignment="1" applyProtection="1">
      <alignment horizontal="center" vertical="center" wrapText="1"/>
      <protection/>
    </xf>
    <xf numFmtId="0" fontId="16" fillId="0" borderId="8" xfId="21" applyFont="1" applyBorder="1" applyAlignment="1" applyProtection="1">
      <alignment horizontal="center" vertical="center" wrapText="1"/>
      <protection/>
    </xf>
    <xf numFmtId="0" fontId="15" fillId="0" borderId="0" xfId="21" applyFont="1" applyBorder="1" applyAlignment="1" applyProtection="1">
      <alignment horizontal="center"/>
      <protection/>
    </xf>
    <xf numFmtId="0" fontId="15" fillId="0" borderId="5" xfId="21" applyFont="1" applyBorder="1" applyAlignment="1" applyProtection="1">
      <alignment horizontal="center"/>
      <protection/>
    </xf>
    <xf numFmtId="0" fontId="22" fillId="0" borderId="7" xfId="21" applyFont="1" applyBorder="1" applyAlignment="1" applyProtection="1">
      <alignment horizontal="center" vertical="center"/>
      <protection/>
    </xf>
    <xf numFmtId="0" fontId="22" fillId="0" borderId="8" xfId="21" applyFont="1" applyBorder="1" applyAlignment="1" applyProtection="1">
      <alignment horizontal="center" vertical="center"/>
      <protection/>
    </xf>
    <xf numFmtId="0" fontId="23" fillId="0" borderId="1" xfId="25" applyFont="1" applyBorder="1" applyAlignment="1" applyProtection="1">
      <alignment horizontal="center" vertical="center" wrapText="1"/>
      <protection/>
    </xf>
    <xf numFmtId="0" fontId="23" fillId="0" borderId="2" xfId="25" applyFont="1" applyBorder="1" applyAlignment="1" applyProtection="1">
      <alignment horizontal="center" vertical="center" wrapText="1"/>
      <protection/>
    </xf>
    <xf numFmtId="0" fontId="23" fillId="0" borderId="3" xfId="25" applyFont="1" applyBorder="1" applyAlignment="1" applyProtection="1">
      <alignment horizontal="center" vertical="center" wrapText="1"/>
      <protection/>
    </xf>
    <xf numFmtId="0" fontId="23" fillId="0" borderId="4" xfId="25" applyFont="1" applyBorder="1" applyAlignment="1" applyProtection="1">
      <alignment horizontal="center" vertical="center" wrapText="1"/>
      <protection/>
    </xf>
    <xf numFmtId="0" fontId="23" fillId="0" borderId="0" xfId="25" applyFont="1" applyBorder="1" applyAlignment="1" applyProtection="1">
      <alignment horizontal="center" vertical="center" wrapText="1"/>
      <protection/>
    </xf>
    <xf numFmtId="0" fontId="23" fillId="0" borderId="5" xfId="25" applyFont="1" applyBorder="1" applyAlignment="1" applyProtection="1">
      <alignment horizontal="center" vertical="center" wrapText="1"/>
      <protection/>
    </xf>
    <xf numFmtId="0" fontId="23" fillId="0" borderId="6" xfId="25" applyFont="1" applyBorder="1" applyAlignment="1" applyProtection="1">
      <alignment horizontal="center" vertical="center" wrapText="1"/>
      <protection/>
    </xf>
    <xf numFmtId="0" fontId="23" fillId="0" borderId="7" xfId="25" applyFont="1" applyBorder="1" applyAlignment="1" applyProtection="1">
      <alignment horizontal="center" vertical="center" wrapText="1"/>
      <protection/>
    </xf>
    <xf numFmtId="0" fontId="23" fillId="0" borderId="8" xfId="25" applyFont="1" applyBorder="1" applyAlignment="1" applyProtection="1">
      <alignment horizontal="center" vertical="center" wrapText="1"/>
      <protection/>
    </xf>
    <xf numFmtId="0" fontId="20" fillId="0" borderId="1" xfId="20" applyFont="1" applyBorder="1" applyAlignment="1" applyProtection="1">
      <alignment horizontal="left" vertical="top" wrapText="1" indent="1"/>
      <protection/>
    </xf>
    <xf numFmtId="0" fontId="20" fillId="0" borderId="2" xfId="20" applyFont="1" applyBorder="1" applyAlignment="1" applyProtection="1">
      <alignment horizontal="left" vertical="top" wrapText="1" indent="1"/>
      <protection/>
    </xf>
    <xf numFmtId="0" fontId="20" fillId="0" borderId="3" xfId="20" applyFont="1" applyBorder="1" applyAlignment="1" applyProtection="1">
      <alignment horizontal="left" vertical="top" wrapText="1" indent="1"/>
      <protection/>
    </xf>
    <xf numFmtId="0" fontId="20" fillId="0" borderId="4" xfId="20" applyFont="1" applyBorder="1" applyAlignment="1" applyProtection="1">
      <alignment horizontal="left" vertical="top" wrapText="1" indent="1"/>
      <protection/>
    </xf>
    <xf numFmtId="0" fontId="20" fillId="0" borderId="0" xfId="20" applyFont="1" applyBorder="1" applyAlignment="1" applyProtection="1">
      <alignment horizontal="left" vertical="top" wrapText="1" indent="1"/>
      <protection/>
    </xf>
    <xf numFmtId="0" fontId="20" fillId="0" borderId="5" xfId="20" applyFont="1" applyBorder="1" applyAlignment="1" applyProtection="1">
      <alignment horizontal="left" vertical="top" wrapText="1" indent="1"/>
      <protection/>
    </xf>
    <xf numFmtId="0" fontId="20" fillId="0" borderId="6" xfId="20" applyFont="1" applyBorder="1" applyAlignment="1" applyProtection="1">
      <alignment horizontal="left" vertical="top" wrapText="1" indent="1"/>
      <protection/>
    </xf>
    <xf numFmtId="0" fontId="20" fillId="0" borderId="7" xfId="20" applyFont="1" applyBorder="1" applyAlignment="1" applyProtection="1">
      <alignment horizontal="left" vertical="top" wrapText="1" indent="1"/>
      <protection/>
    </xf>
    <xf numFmtId="0" fontId="20" fillId="0" borderId="8" xfId="20" applyFont="1" applyBorder="1" applyAlignment="1" applyProtection="1">
      <alignment horizontal="left" vertical="top" wrapText="1" indent="1"/>
      <protection/>
    </xf>
    <xf numFmtId="0" fontId="25" fillId="0" borderId="1" xfId="20" applyFont="1" applyBorder="1" applyAlignment="1" applyProtection="1">
      <alignment horizontal="center" vertical="center" wrapText="1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5" fillId="0" borderId="3" xfId="20" applyFont="1" applyBorder="1" applyAlignment="1" applyProtection="1">
      <alignment horizontal="center" vertical="center" wrapText="1"/>
      <protection/>
    </xf>
    <xf numFmtId="0" fontId="25" fillId="0" borderId="4" xfId="20" applyFont="1" applyBorder="1" applyAlignment="1" applyProtection="1">
      <alignment horizontal="center" vertical="center" wrapText="1"/>
      <protection/>
    </xf>
    <xf numFmtId="0" fontId="25" fillId="0" borderId="0" xfId="20" applyFont="1" applyBorder="1" applyAlignment="1" applyProtection="1">
      <alignment horizontal="center" vertical="center" wrapText="1"/>
      <protection/>
    </xf>
    <xf numFmtId="0" fontId="25" fillId="0" borderId="5" xfId="20" applyFont="1" applyBorder="1" applyAlignment="1" applyProtection="1">
      <alignment horizontal="center" vertical="center" wrapText="1"/>
      <protection/>
    </xf>
    <xf numFmtId="0" fontId="25" fillId="0" borderId="6" xfId="20" applyFont="1" applyBorder="1" applyAlignment="1" applyProtection="1">
      <alignment horizontal="center" vertical="center" wrapText="1"/>
      <protection/>
    </xf>
    <xf numFmtId="0" fontId="25" fillId="0" borderId="7" xfId="20" applyFont="1" applyBorder="1" applyAlignment="1" applyProtection="1">
      <alignment horizontal="center" vertical="center" wrapText="1"/>
      <protection/>
    </xf>
    <xf numFmtId="0" fontId="25" fillId="0" borderId="8" xfId="2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49" fontId="21" fillId="3" borderId="1" xfId="0" applyNumberFormat="1" applyFont="1" applyFill="1" applyBorder="1" applyAlignment="1" applyProtection="1">
      <alignment horizontal="left" vertical="top" wrapText="1"/>
      <protection locked="0"/>
    </xf>
    <xf numFmtId="49" fontId="21" fillId="3" borderId="2" xfId="0" applyNumberFormat="1" applyFont="1" applyFill="1" applyBorder="1" applyAlignment="1" applyProtection="1">
      <alignment horizontal="left" vertical="top" wrapText="1"/>
      <protection locked="0"/>
    </xf>
    <xf numFmtId="49" fontId="21" fillId="3" borderId="3" xfId="0" applyNumberFormat="1" applyFont="1" applyFill="1" applyBorder="1" applyAlignment="1" applyProtection="1">
      <alignment horizontal="left" vertical="top" wrapText="1"/>
      <protection locked="0"/>
    </xf>
    <xf numFmtId="49" fontId="21" fillId="3" borderId="6" xfId="0" applyNumberFormat="1" applyFont="1" applyFill="1" applyBorder="1" applyAlignment="1" applyProtection="1">
      <alignment horizontal="left" vertical="top" wrapText="1"/>
      <protection locked="0"/>
    </xf>
    <xf numFmtId="49" fontId="21" fillId="3" borderId="7" xfId="0" applyNumberFormat="1" applyFont="1" applyFill="1" applyBorder="1" applyAlignment="1" applyProtection="1">
      <alignment horizontal="left" vertical="top" wrapText="1"/>
      <protection locked="0"/>
    </xf>
    <xf numFmtId="49" fontId="21" fillId="3" borderId="8" xfId="0" applyNumberFormat="1" applyFont="1" applyFill="1" applyBorder="1" applyAlignment="1" applyProtection="1">
      <alignment horizontal="left" vertical="top" wrapText="1"/>
      <protection locked="0"/>
    </xf>
    <xf numFmtId="0" fontId="21" fillId="3" borderId="14" xfId="21" applyFont="1" applyFill="1" applyBorder="1" applyAlignment="1" applyProtection="1">
      <alignment horizontal="center" vertical="center"/>
      <protection locked="0"/>
    </xf>
    <xf numFmtId="0" fontId="21" fillId="3" borderId="15" xfId="21" applyFont="1" applyFill="1" applyBorder="1" applyAlignment="1" applyProtection="1">
      <alignment horizontal="center" vertical="center"/>
      <protection locked="0"/>
    </xf>
    <xf numFmtId="0" fontId="21" fillId="3" borderId="13" xfId="21" applyFont="1" applyFill="1" applyBorder="1" applyAlignment="1" applyProtection="1">
      <alignment horizontal="center" vertical="center"/>
      <protection locked="0"/>
    </xf>
    <xf numFmtId="0" fontId="26" fillId="0" borderId="12" xfId="28" applyFont="1" applyBorder="1" applyAlignment="1">
      <alignment horizontal="center" vertical="center"/>
      <protection/>
    </xf>
    <xf numFmtId="0" fontId="26" fillId="0" borderId="14" xfId="28" applyFont="1" applyBorder="1" applyAlignment="1">
      <alignment horizontal="center" vertical="center"/>
      <protection/>
    </xf>
    <xf numFmtId="0" fontId="26" fillId="0" borderId="15" xfId="28" applyFont="1" applyBorder="1" applyAlignment="1">
      <alignment horizontal="center" vertical="center"/>
      <protection/>
    </xf>
    <xf numFmtId="0" fontId="26" fillId="0" borderId="13" xfId="28" applyFont="1" applyBorder="1" applyAlignment="1">
      <alignment horizontal="center" vertical="center"/>
      <protection/>
    </xf>
    <xf numFmtId="49" fontId="21" fillId="3" borderId="12" xfId="20" applyNumberFormat="1" applyFont="1" applyFill="1" applyBorder="1" applyAlignment="1" applyProtection="1">
      <alignment horizontal="center" vertical="center" wrapText="1"/>
      <protection locked="0"/>
    </xf>
    <xf numFmtId="49" fontId="21" fillId="3" borderId="12" xfId="28" applyNumberFormat="1" applyFont="1" applyFill="1" applyBorder="1" applyAlignment="1" applyProtection="1">
      <alignment horizontal="center" vertical="center" wrapText="1"/>
      <protection locked="0"/>
    </xf>
    <xf numFmtId="49" fontId="21" fillId="3" borderId="14" xfId="28" applyNumberFormat="1" applyFont="1" applyFill="1" applyBorder="1" applyAlignment="1" applyProtection="1">
      <alignment horizontal="center" vertical="center" wrapText="1"/>
      <protection locked="0"/>
    </xf>
    <xf numFmtId="49" fontId="21" fillId="3" borderId="15" xfId="28" applyNumberFormat="1" applyFont="1" applyFill="1" applyBorder="1" applyAlignment="1" applyProtection="1">
      <alignment horizontal="center" vertical="center" wrapText="1"/>
      <protection locked="0"/>
    </xf>
    <xf numFmtId="49" fontId="21" fillId="3" borderId="13" xfId="28" applyNumberFormat="1" applyFont="1" applyFill="1" applyBorder="1" applyAlignment="1" applyProtection="1">
      <alignment horizontal="center" vertical="center" wrapText="1"/>
      <protection locked="0"/>
    </xf>
    <xf numFmtId="0" fontId="41" fillId="4" borderId="4" xfId="19" applyFont="1" applyFill="1" applyBorder="1" applyAlignment="1">
      <alignment horizontal="center" vertical="center"/>
      <protection/>
    </xf>
    <xf numFmtId="0" fontId="43" fillId="4" borderId="4" xfId="0" applyFont="1" applyFill="1" applyBorder="1" applyAlignment="1">
      <alignment horizontal="center" vertical="center"/>
    </xf>
    <xf numFmtId="3" fontId="24" fillId="3" borderId="14" xfId="0" applyNumberFormat="1" applyFont="1" applyFill="1" applyBorder="1" applyAlignment="1" applyProtection="1">
      <alignment horizontal="right" vertical="center"/>
      <protection locked="0"/>
    </xf>
    <xf numFmtId="3" fontId="24" fillId="3" borderId="13" xfId="0" applyNumberFormat="1" applyFont="1" applyFill="1" applyBorder="1" applyAlignment="1" applyProtection="1">
      <alignment horizontal="right" vertical="center"/>
      <protection locked="0"/>
    </xf>
    <xf numFmtId="3" fontId="35" fillId="4" borderId="14" xfId="0" applyNumberFormat="1" applyFont="1" applyFill="1" applyBorder="1" applyAlignment="1" applyProtection="1">
      <alignment horizontal="right" vertical="center"/>
      <protection/>
    </xf>
    <xf numFmtId="0" fontId="35" fillId="4" borderId="13" xfId="0" applyNumberFormat="1" applyFont="1" applyFill="1" applyBorder="1" applyAlignment="1" applyProtection="1">
      <alignment horizontal="right" vertical="center"/>
      <protection/>
    </xf>
    <xf numFmtId="3" fontId="35" fillId="4" borderId="11" xfId="0" applyNumberFormat="1" applyFont="1" applyFill="1" applyBorder="1" applyAlignment="1" applyProtection="1">
      <alignment horizontal="right" vertical="center"/>
      <protection/>
    </xf>
    <xf numFmtId="3" fontId="35" fillId="4" borderId="9" xfId="0" applyNumberFormat="1" applyFont="1" applyFill="1" applyBorder="1" applyAlignment="1" applyProtection="1">
      <alignment horizontal="right" vertical="center"/>
      <protection/>
    </xf>
    <xf numFmtId="3" fontId="24" fillId="3" borderId="11" xfId="0" applyNumberFormat="1" applyFont="1" applyFill="1" applyBorder="1" applyAlignment="1" applyProtection="1">
      <alignment horizontal="right" vertical="center"/>
      <protection locked="0"/>
    </xf>
    <xf numFmtId="3" fontId="24" fillId="3" borderId="9" xfId="0" applyNumberFormat="1" applyFont="1" applyFill="1" applyBorder="1" applyAlignment="1" applyProtection="1">
      <alignment horizontal="right" vertical="center"/>
      <protection locked="0"/>
    </xf>
    <xf numFmtId="3" fontId="24" fillId="3" borderId="10" xfId="0" applyNumberFormat="1" applyFont="1" applyFill="1" applyBorder="1" applyAlignment="1" applyProtection="1">
      <alignment horizontal="right" vertical="center"/>
      <protection locked="0"/>
    </xf>
    <xf numFmtId="3" fontId="35" fillId="4" borderId="10" xfId="0" applyNumberFormat="1" applyFont="1" applyFill="1" applyBorder="1" applyAlignment="1" applyProtection="1">
      <alignment horizontal="right" vertical="center"/>
      <protection/>
    </xf>
    <xf numFmtId="49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 applyProtection="1">
      <alignment horizontal="left" vertical="center"/>
      <protection/>
    </xf>
    <xf numFmtId="49" fontId="25" fillId="0" borderId="15" xfId="0" applyNumberFormat="1" applyFont="1" applyFill="1" applyBorder="1" applyAlignment="1" applyProtection="1">
      <alignment horizontal="left" vertical="center"/>
      <protection/>
    </xf>
    <xf numFmtId="49" fontId="2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wrapText="1"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Font="1" applyBorder="1" applyAlignment="1" applyProtection="1">
      <alignment wrapText="1"/>
      <protection/>
    </xf>
    <xf numFmtId="0" fontId="0" fillId="0" borderId="8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3" fontId="35" fillId="4" borderId="3" xfId="27" applyNumberFormat="1" applyFont="1" applyFill="1" applyBorder="1" applyAlignment="1" applyProtection="1">
      <alignment horizontal="right" vertical="center"/>
      <protection/>
    </xf>
    <xf numFmtId="3" fontId="35" fillId="4" borderId="5" xfId="0" applyNumberFormat="1" applyFont="1" applyFill="1" applyBorder="1" applyAlignment="1" applyProtection="1">
      <alignment horizontal="right" vertical="center"/>
      <protection/>
    </xf>
    <xf numFmtId="3" fontId="35" fillId="4" borderId="8" xfId="0" applyNumberFormat="1" applyFont="1" applyFill="1" applyBorder="1" applyAlignment="1" applyProtection="1">
      <alignment horizontal="right" vertical="center"/>
      <protection/>
    </xf>
    <xf numFmtId="3" fontId="35" fillId="4" borderId="11" xfId="27" applyNumberFormat="1" applyFont="1" applyFill="1" applyBorder="1" applyAlignment="1" applyProtection="1">
      <alignment horizontal="right" vertical="center"/>
      <protection/>
    </xf>
    <xf numFmtId="3" fontId="35" fillId="4" borderId="46" xfId="27" applyNumberFormat="1" applyFont="1" applyFill="1" applyBorder="1" applyAlignment="1" applyProtection="1">
      <alignment horizontal="right" vertical="center"/>
      <protection/>
    </xf>
    <xf numFmtId="3" fontId="35" fillId="4" borderId="47" xfId="0" applyNumberFormat="1" applyFont="1" applyFill="1" applyBorder="1" applyAlignment="1" applyProtection="1">
      <alignment horizontal="right" vertical="center"/>
      <protection/>
    </xf>
    <xf numFmtId="3" fontId="35" fillId="4" borderId="17" xfId="0" applyNumberFormat="1" applyFont="1" applyFill="1" applyBorder="1" applyAlignment="1" applyProtection="1">
      <alignment horizontal="right" vertical="center"/>
      <protection/>
    </xf>
    <xf numFmtId="3" fontId="24" fillId="3" borderId="11" xfId="27" applyNumberFormat="1" applyFont="1" applyFill="1" applyBorder="1" applyAlignment="1" applyProtection="1">
      <alignment horizontal="right" vertical="center"/>
      <protection locked="0"/>
    </xf>
    <xf numFmtId="3" fontId="24" fillId="3" borderId="10" xfId="27" applyNumberFormat="1" applyFont="1" applyFill="1" applyBorder="1" applyAlignment="1" applyProtection="1">
      <alignment horizontal="right" vertical="center"/>
      <protection locked="0"/>
    </xf>
    <xf numFmtId="3" fontId="24" fillId="3" borderId="9" xfId="27" applyNumberFormat="1" applyFont="1" applyFill="1" applyBorder="1" applyAlignment="1" applyProtection="1">
      <alignment horizontal="right" vertical="center"/>
      <protection locked="0"/>
    </xf>
    <xf numFmtId="3" fontId="24" fillId="3" borderId="46" xfId="27" applyNumberFormat="1" applyFont="1" applyFill="1" applyBorder="1" applyAlignment="1" applyProtection="1">
      <alignment horizontal="right" vertical="center"/>
      <protection locked="0"/>
    </xf>
    <xf numFmtId="3" fontId="24" fillId="3" borderId="47" xfId="27" applyNumberFormat="1" applyFont="1" applyFill="1" applyBorder="1" applyAlignment="1" applyProtection="1">
      <alignment horizontal="right" vertical="center"/>
      <protection locked="0"/>
    </xf>
    <xf numFmtId="3" fontId="24" fillId="3" borderId="17" xfId="27" applyNumberFormat="1" applyFont="1" applyFill="1" applyBorder="1" applyAlignment="1" applyProtection="1">
      <alignment horizontal="right" vertical="center"/>
      <protection locked="0"/>
    </xf>
    <xf numFmtId="3" fontId="24" fillId="3" borderId="3" xfId="27" applyNumberFormat="1" applyFont="1" applyFill="1" applyBorder="1" applyAlignment="1" applyProtection="1">
      <alignment horizontal="right" vertical="center"/>
      <protection locked="0"/>
    </xf>
    <xf numFmtId="3" fontId="24" fillId="3" borderId="5" xfId="27" applyNumberFormat="1" applyFont="1" applyFill="1" applyBorder="1" applyAlignment="1" applyProtection="1">
      <alignment horizontal="right" vertical="center"/>
      <protection locked="0"/>
    </xf>
    <xf numFmtId="3" fontId="24" fillId="3" borderId="8" xfId="27" applyNumberFormat="1" applyFont="1" applyFill="1" applyBorder="1" applyAlignment="1" applyProtection="1">
      <alignment horizontal="right" vertical="center"/>
      <protection locked="0"/>
    </xf>
    <xf numFmtId="49" fontId="25" fillId="0" borderId="14" xfId="27" applyNumberFormat="1" applyFont="1" applyFill="1" applyBorder="1" applyAlignment="1" applyProtection="1">
      <alignment horizontal="left" vertical="center"/>
      <protection/>
    </xf>
    <xf numFmtId="0" fontId="25" fillId="0" borderId="15" xfId="0" applyNumberFormat="1" applyFont="1" applyFill="1" applyBorder="1" applyAlignment="1" applyProtection="1">
      <alignment horizontal="left" vertical="center"/>
      <protection/>
    </xf>
    <xf numFmtId="0" fontId="2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27" applyFont="1" applyBorder="1" applyAlignment="1" applyProtection="1">
      <alignment horizontal="left" vertical="center" wrapText="1" indent="1"/>
      <protection/>
    </xf>
    <xf numFmtId="0" fontId="1" fillId="0" borderId="15" xfId="27" applyFont="1" applyBorder="1" applyAlignment="1" applyProtection="1">
      <alignment horizontal="left" vertical="center" wrapText="1" indent="1"/>
      <protection/>
    </xf>
    <xf numFmtId="0" fontId="1" fillId="0" borderId="13" xfId="27" applyFont="1" applyBorder="1" applyAlignment="1" applyProtection="1">
      <alignment horizontal="left" vertical="center" wrapText="1" indent="1"/>
      <protection/>
    </xf>
    <xf numFmtId="0" fontId="1" fillId="0" borderId="12" xfId="27" applyFont="1" applyBorder="1" applyAlignment="1" applyProtection="1">
      <alignment horizontal="center" vertical="center" wrapText="1"/>
      <protection/>
    </xf>
    <xf numFmtId="0" fontId="2" fillId="0" borderId="0" xfId="27" applyFont="1" applyAlignment="1" applyProtection="1">
      <alignment horizontal="center"/>
      <protection/>
    </xf>
    <xf numFmtId="0" fontId="1" fillId="0" borderId="11" xfId="27" applyFont="1" applyBorder="1" applyAlignment="1" applyProtection="1">
      <alignment horizontal="center" vertical="center" wrapText="1"/>
      <protection/>
    </xf>
    <xf numFmtId="0" fontId="1" fillId="0" borderId="10" xfId="27" applyFont="1" applyBorder="1" applyAlignment="1" applyProtection="1">
      <alignment horizontal="center" vertical="center" wrapText="1"/>
      <protection/>
    </xf>
    <xf numFmtId="0" fontId="1" fillId="0" borderId="9" xfId="27" applyFont="1" applyBorder="1" applyAlignment="1" applyProtection="1">
      <alignment horizontal="center" vertical="center" wrapText="1"/>
      <protection/>
    </xf>
    <xf numFmtId="3" fontId="24" fillId="3" borderId="14" xfId="27" applyNumberFormat="1" applyFont="1" applyFill="1" applyBorder="1" applyAlignment="1" applyProtection="1">
      <alignment horizontal="right" vertical="center"/>
      <protection locked="0"/>
    </xf>
    <xf numFmtId="3" fontId="24" fillId="3" borderId="15" xfId="27" applyNumberFormat="1" applyFont="1" applyFill="1" applyBorder="1" applyAlignment="1" applyProtection="1">
      <alignment horizontal="right" vertical="center"/>
      <protection locked="0"/>
    </xf>
    <xf numFmtId="3" fontId="24" fillId="3" borderId="13" xfId="27" applyNumberFormat="1" applyFont="1" applyFill="1" applyBorder="1" applyAlignment="1" applyProtection="1">
      <alignment horizontal="right" vertical="center"/>
      <protection locked="0"/>
    </xf>
    <xf numFmtId="0" fontId="1" fillId="0" borderId="1" xfId="27" applyFont="1" applyBorder="1" applyAlignment="1" applyProtection="1">
      <alignment horizontal="left" vertical="center" wrapText="1" indent="1"/>
      <protection/>
    </xf>
    <xf numFmtId="0" fontId="1" fillId="0" borderId="2" xfId="27" applyFont="1" applyBorder="1" applyAlignment="1" applyProtection="1">
      <alignment horizontal="left" vertical="center" wrapText="1" indent="1"/>
      <protection/>
    </xf>
    <xf numFmtId="0" fontId="1" fillId="0" borderId="3" xfId="27" applyFont="1" applyBorder="1" applyAlignment="1" applyProtection="1">
      <alignment horizontal="left" vertical="center" wrapText="1" indent="1"/>
      <protection/>
    </xf>
    <xf numFmtId="0" fontId="1" fillId="0" borderId="4" xfId="27" applyFont="1" applyBorder="1" applyAlignment="1" applyProtection="1">
      <alignment horizontal="left" vertical="center" wrapText="1" indent="1"/>
      <protection/>
    </xf>
    <xf numFmtId="0" fontId="1" fillId="0" borderId="0" xfId="27" applyFont="1" applyBorder="1" applyAlignment="1" applyProtection="1">
      <alignment horizontal="left" vertical="center" wrapText="1" indent="1"/>
      <protection/>
    </xf>
    <xf numFmtId="0" fontId="1" fillId="0" borderId="5" xfId="27" applyFont="1" applyBorder="1" applyAlignment="1" applyProtection="1">
      <alignment horizontal="left" vertical="center" wrapText="1" indent="1"/>
      <protection/>
    </xf>
    <xf numFmtId="0" fontId="1" fillId="0" borderId="6" xfId="27" applyFont="1" applyBorder="1" applyAlignment="1" applyProtection="1">
      <alignment horizontal="left" vertical="center" wrapText="1" indent="1"/>
      <protection/>
    </xf>
    <xf numFmtId="0" fontId="1" fillId="0" borderId="7" xfId="27" applyFont="1" applyBorder="1" applyAlignment="1" applyProtection="1">
      <alignment horizontal="left" vertical="center" wrapText="1" indent="1"/>
      <protection/>
    </xf>
    <xf numFmtId="0" fontId="1" fillId="0" borderId="8" xfId="27" applyFont="1" applyBorder="1" applyAlignment="1" applyProtection="1">
      <alignment horizontal="left" vertical="center" wrapText="1" indent="1"/>
      <protection/>
    </xf>
    <xf numFmtId="0" fontId="1" fillId="0" borderId="1" xfId="27" applyFont="1" applyBorder="1" applyAlignment="1" applyProtection="1">
      <alignment horizontal="center" vertical="center" wrapText="1"/>
      <protection/>
    </xf>
    <xf numFmtId="0" fontId="1" fillId="0" borderId="2" xfId="27" applyFont="1" applyBorder="1" applyAlignment="1" applyProtection="1">
      <alignment horizontal="center" vertical="center" wrapText="1"/>
      <protection/>
    </xf>
    <xf numFmtId="0" fontId="1" fillId="0" borderId="3" xfId="27" applyFont="1" applyBorder="1" applyAlignment="1" applyProtection="1">
      <alignment horizontal="center" vertical="center" wrapText="1"/>
      <protection/>
    </xf>
    <xf numFmtId="0" fontId="1" fillId="0" borderId="4" xfId="27" applyFont="1" applyBorder="1" applyAlignment="1" applyProtection="1">
      <alignment horizontal="center" vertical="center" wrapText="1"/>
      <protection/>
    </xf>
    <xf numFmtId="0" fontId="1" fillId="0" borderId="0" xfId="27" applyFont="1" applyBorder="1" applyAlignment="1" applyProtection="1">
      <alignment horizontal="center" vertical="center" wrapText="1"/>
      <protection/>
    </xf>
    <xf numFmtId="0" fontId="1" fillId="0" borderId="5" xfId="27" applyFont="1" applyBorder="1" applyAlignment="1" applyProtection="1">
      <alignment horizontal="center" vertical="center" wrapText="1"/>
      <protection/>
    </xf>
    <xf numFmtId="0" fontId="1" fillId="0" borderId="14" xfId="27" applyFont="1" applyBorder="1" applyAlignment="1" applyProtection="1">
      <alignment horizontal="center"/>
      <protection/>
    </xf>
    <xf numFmtId="0" fontId="1" fillId="0" borderId="15" xfId="27" applyFont="1" applyBorder="1" applyAlignment="1" applyProtection="1">
      <alignment horizontal="center"/>
      <protection/>
    </xf>
    <xf numFmtId="0" fontId="1" fillId="0" borderId="13" xfId="27" applyFont="1" applyBorder="1" applyAlignment="1" applyProtection="1">
      <alignment horizontal="center"/>
      <protection/>
    </xf>
    <xf numFmtId="0" fontId="1" fillId="0" borderId="1" xfId="27" applyFont="1" applyBorder="1" applyAlignment="1" applyProtection="1">
      <alignment horizontal="center" vertical="center"/>
      <protection/>
    </xf>
    <xf numFmtId="0" fontId="1" fillId="0" borderId="2" xfId="27" applyFont="1" applyBorder="1" applyAlignment="1" applyProtection="1">
      <alignment horizontal="center" vertical="center"/>
      <protection/>
    </xf>
    <xf numFmtId="0" fontId="1" fillId="0" borderId="3" xfId="27" applyFont="1" applyBorder="1" applyAlignment="1" applyProtection="1">
      <alignment horizontal="center" vertical="center"/>
      <protection/>
    </xf>
    <xf numFmtId="0" fontId="1" fillId="0" borderId="4" xfId="27" applyFont="1" applyBorder="1" applyAlignment="1" applyProtection="1">
      <alignment horizontal="center" vertical="center"/>
      <protection/>
    </xf>
    <xf numFmtId="0" fontId="1" fillId="0" borderId="0" xfId="27" applyFont="1" applyBorder="1" applyAlignment="1" applyProtection="1">
      <alignment horizontal="center" vertical="center"/>
      <protection/>
    </xf>
    <xf numFmtId="0" fontId="1" fillId="0" borderId="5" xfId="27" applyFont="1" applyBorder="1" applyAlignment="1" applyProtection="1">
      <alignment horizontal="center" vertical="center"/>
      <protection/>
    </xf>
    <xf numFmtId="0" fontId="1" fillId="0" borderId="6" xfId="27" applyFont="1" applyBorder="1" applyAlignment="1" applyProtection="1">
      <alignment horizontal="center" vertical="center"/>
      <protection/>
    </xf>
    <xf numFmtId="0" fontId="1" fillId="0" borderId="7" xfId="27" applyFont="1" applyBorder="1" applyAlignment="1" applyProtection="1">
      <alignment horizontal="center" vertical="center"/>
      <protection/>
    </xf>
    <xf numFmtId="0" fontId="1" fillId="0" borderId="8" xfId="27" applyFont="1" applyBorder="1" applyAlignment="1" applyProtection="1">
      <alignment horizontal="center" vertical="center"/>
      <protection/>
    </xf>
    <xf numFmtId="0" fontId="1" fillId="0" borderId="0" xfId="27" applyFont="1" applyAlignment="1" applyProtection="1">
      <alignment horizontal="right"/>
      <protection/>
    </xf>
    <xf numFmtId="0" fontId="1" fillId="0" borderId="5" xfId="27" applyFont="1" applyBorder="1" applyAlignment="1" applyProtection="1">
      <alignment horizontal="right"/>
      <protection/>
    </xf>
    <xf numFmtId="0" fontId="1" fillId="0" borderId="8" xfId="27" applyFont="1" applyBorder="1" applyAlignment="1" applyProtection="1">
      <alignment horizontal="center" vertical="center" wrapText="1"/>
      <protection/>
    </xf>
    <xf numFmtId="0" fontId="0" fillId="0" borderId="10" xfId="24" applyFont="1" applyBorder="1" applyAlignment="1" applyProtection="1">
      <alignment horizontal="center" vertical="center" wrapText="1"/>
      <protection/>
    </xf>
    <xf numFmtId="0" fontId="0" fillId="0" borderId="9" xfId="24" applyFont="1" applyBorder="1" applyAlignment="1" applyProtection="1">
      <alignment horizontal="center" vertical="center" wrapText="1"/>
      <protection/>
    </xf>
    <xf numFmtId="0" fontId="2" fillId="0" borderId="0" xfId="27" applyFont="1" applyAlignment="1" applyProtection="1">
      <alignment horizontal="center"/>
      <protection/>
    </xf>
    <xf numFmtId="0" fontId="1" fillId="0" borderId="6" xfId="27" applyFont="1" applyBorder="1" applyAlignment="1" applyProtection="1">
      <alignment horizontal="center" vertical="center" wrapText="1"/>
      <protection/>
    </xf>
    <xf numFmtId="0" fontId="1" fillId="0" borderId="7" xfId="27" applyFont="1" applyBorder="1" applyAlignment="1" applyProtection="1">
      <alignment horizontal="center" vertical="center" wrapText="1"/>
      <protection/>
    </xf>
    <xf numFmtId="0" fontId="4" fillId="0" borderId="0" xfId="27" applyFont="1" applyAlignment="1" applyProtection="1">
      <alignment horizontal="center"/>
      <protection/>
    </xf>
    <xf numFmtId="0" fontId="1" fillId="0" borderId="12" xfId="27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5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3" fontId="35" fillId="4" borderId="1" xfId="0" applyNumberFormat="1" applyFont="1" applyFill="1" applyBorder="1" applyAlignment="1" applyProtection="1">
      <alignment horizontal="right" vertical="center"/>
      <protection/>
    </xf>
    <xf numFmtId="0" fontId="35" fillId="4" borderId="3" xfId="0" applyNumberFormat="1" applyFont="1" applyFill="1" applyBorder="1" applyAlignment="1" applyProtection="1">
      <alignment horizontal="right" vertical="center"/>
      <protection/>
    </xf>
    <xf numFmtId="0" fontId="35" fillId="4" borderId="21" xfId="0" applyNumberFormat="1" applyFont="1" applyFill="1" applyBorder="1" applyAlignment="1" applyProtection="1">
      <alignment horizontal="right" vertical="center"/>
      <protection/>
    </xf>
    <xf numFmtId="0" fontId="35" fillId="4" borderId="49" xfId="0" applyNumberFormat="1" applyFont="1" applyFill="1" applyBorder="1" applyAlignment="1" applyProtection="1">
      <alignment horizontal="right" vertical="center"/>
      <protection/>
    </xf>
    <xf numFmtId="3" fontId="35" fillId="4" borderId="50" xfId="0" applyNumberFormat="1" applyFont="1" applyFill="1" applyBorder="1" applyAlignment="1" applyProtection="1">
      <alignment horizontal="right" vertical="center"/>
      <protection/>
    </xf>
    <xf numFmtId="3" fontId="35" fillId="4" borderId="51" xfId="0" applyNumberFormat="1" applyFont="1" applyFill="1" applyBorder="1" applyAlignment="1" applyProtection="1">
      <alignment horizontal="right" vertical="center"/>
      <protection/>
    </xf>
    <xf numFmtId="3" fontId="24" fillId="3" borderId="52" xfId="0" applyNumberFormat="1" applyFont="1" applyFill="1" applyBorder="1" applyAlignment="1" applyProtection="1">
      <alignment horizontal="right" vertical="center"/>
      <protection locked="0"/>
    </xf>
    <xf numFmtId="3" fontId="24" fillId="3" borderId="18" xfId="0" applyNumberFormat="1" applyFont="1" applyFill="1" applyBorder="1" applyAlignment="1" applyProtection="1">
      <alignment horizontal="right" vertical="center"/>
      <protection locked="0"/>
    </xf>
    <xf numFmtId="3" fontId="24" fillId="3" borderId="53" xfId="0" applyNumberFormat="1" applyFont="1" applyFill="1" applyBorder="1" applyAlignment="1" applyProtection="1">
      <alignment horizontal="right" vertical="center"/>
      <protection locked="0"/>
    </xf>
    <xf numFmtId="3" fontId="24" fillId="3" borderId="48" xfId="0" applyNumberFormat="1" applyFont="1" applyFill="1" applyBorder="1" applyAlignment="1" applyProtection="1">
      <alignment horizontal="right" vertical="center"/>
      <protection locked="0"/>
    </xf>
    <xf numFmtId="3" fontId="24" fillId="3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indent="1"/>
      <protection/>
    </xf>
    <xf numFmtId="0" fontId="1" fillId="0" borderId="2" xfId="0" applyFont="1" applyBorder="1" applyAlignment="1" applyProtection="1">
      <alignment horizontal="left" indent="1"/>
      <protection/>
    </xf>
    <xf numFmtId="0" fontId="1" fillId="0" borderId="3" xfId="0" applyFont="1" applyBorder="1" applyAlignment="1" applyProtection="1">
      <alignment horizontal="left" indent="1"/>
      <protection/>
    </xf>
    <xf numFmtId="0" fontId="1" fillId="0" borderId="6" xfId="0" applyFont="1" applyBorder="1" applyAlignment="1" applyProtection="1">
      <alignment horizontal="left" vertical="top" indent="1"/>
      <protection/>
    </xf>
    <xf numFmtId="0" fontId="1" fillId="0" borderId="7" xfId="0" applyFont="1" applyBorder="1" applyAlignment="1" applyProtection="1">
      <alignment horizontal="left" vertical="top" indent="1"/>
      <protection/>
    </xf>
    <xf numFmtId="0" fontId="1" fillId="0" borderId="8" xfId="0" applyFont="1" applyBorder="1" applyAlignment="1" applyProtection="1">
      <alignment horizontal="left" vertical="top" indent="1"/>
      <protection/>
    </xf>
    <xf numFmtId="0" fontId="0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left" vertical="center" indent="1"/>
      <protection/>
    </xf>
    <xf numFmtId="0" fontId="0" fillId="0" borderId="7" xfId="0" applyFont="1" applyBorder="1" applyAlignment="1" applyProtection="1">
      <alignment horizontal="left" vertical="center" indent="1"/>
      <protection/>
    </xf>
    <xf numFmtId="0" fontId="0" fillId="0" borderId="8" xfId="0" applyFont="1" applyBorder="1" applyAlignment="1" applyProtection="1">
      <alignment horizontal="left" vertical="center" inden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1" fillId="0" borderId="27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left" vertical="center" wrapText="1" indent="1"/>
      <protection/>
    </xf>
    <xf numFmtId="0" fontId="0" fillId="0" borderId="2" xfId="0" applyFont="1" applyBorder="1" applyAlignment="1" applyProtection="1">
      <alignment horizontal="left" vertical="center" wrapText="1" indent="1"/>
      <protection/>
    </xf>
    <xf numFmtId="0" fontId="0" fillId="0" borderId="3" xfId="0" applyFont="1" applyBorder="1" applyAlignment="1" applyProtection="1">
      <alignment horizontal="left" vertical="center" wrapText="1" indent="1"/>
      <protection/>
    </xf>
    <xf numFmtId="0" fontId="0" fillId="0" borderId="6" xfId="0" applyFont="1" applyBorder="1" applyAlignment="1" applyProtection="1">
      <alignment horizontal="left" vertical="center" wrapText="1" indent="1"/>
      <protection/>
    </xf>
    <xf numFmtId="0" fontId="0" fillId="0" borderId="7" xfId="0" applyFont="1" applyBorder="1" applyAlignment="1" applyProtection="1">
      <alignment horizontal="left" vertical="center" wrapText="1" indent="1"/>
      <protection/>
    </xf>
    <xf numFmtId="0" fontId="0" fillId="0" borderId="8" xfId="0" applyFont="1" applyBorder="1" applyAlignment="1" applyProtection="1">
      <alignment horizontal="left" vertical="center" wrapText="1" indent="1"/>
      <protection/>
    </xf>
    <xf numFmtId="0" fontId="0" fillId="0" borderId="13" xfId="0" applyFont="1" applyBorder="1" applyAlignment="1" applyProtection="1">
      <alignment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left" vertical="center" indent="1"/>
      <protection/>
    </xf>
    <xf numFmtId="0" fontId="1" fillId="0" borderId="2" xfId="0" applyFont="1" applyBorder="1" applyAlignment="1" applyProtection="1">
      <alignment horizontal="left" vertical="center" indent="1"/>
      <protection/>
    </xf>
    <xf numFmtId="0" fontId="1" fillId="0" borderId="3" xfId="0" applyFont="1" applyBorder="1" applyAlignment="1" applyProtection="1">
      <alignment horizontal="left" vertical="center" indent="1"/>
      <protection/>
    </xf>
    <xf numFmtId="0" fontId="1" fillId="0" borderId="21" xfId="0" applyFont="1" applyBorder="1" applyAlignment="1" applyProtection="1">
      <alignment horizontal="left" vertical="center" indent="1"/>
      <protection/>
    </xf>
    <xf numFmtId="0" fontId="1" fillId="0" borderId="22" xfId="0" applyFont="1" applyBorder="1" applyAlignment="1" applyProtection="1">
      <alignment horizontal="left" vertical="center" indent="1"/>
      <protection/>
    </xf>
    <xf numFmtId="0" fontId="1" fillId="0" borderId="49" xfId="0" applyFont="1" applyBorder="1" applyAlignment="1" applyProtection="1">
      <alignment horizontal="left" vertical="center" indent="1"/>
      <protection/>
    </xf>
    <xf numFmtId="0" fontId="1" fillId="0" borderId="14" xfId="0" applyFont="1" applyBorder="1" applyAlignment="1" applyProtection="1">
      <alignment horizontal="left" vertical="center" wrapText="1" indent="1"/>
      <protection/>
    </xf>
    <xf numFmtId="0" fontId="1" fillId="0" borderId="15" xfId="0" applyFont="1" applyBorder="1" applyAlignment="1" applyProtection="1">
      <alignment horizontal="left" vertical="center" wrapText="1" indent="1"/>
      <protection/>
    </xf>
    <xf numFmtId="0" fontId="1" fillId="0" borderId="13" xfId="0" applyFont="1" applyBorder="1" applyAlignment="1" applyProtection="1">
      <alignment horizontal="left" vertical="center" wrapText="1" inden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4" fillId="0" borderId="7" xfId="0" applyNumberFormat="1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left" vertical="center" wrapText="1" indent="1"/>
      <protection/>
    </xf>
    <xf numFmtId="0" fontId="0" fillId="0" borderId="0" xfId="0" applyFont="1" applyBorder="1" applyAlignment="1" applyProtection="1">
      <alignment horizontal="left" vertical="center" wrapText="1" indent="1"/>
      <protection/>
    </xf>
    <xf numFmtId="0" fontId="0" fillId="0" borderId="5" xfId="0" applyFont="1" applyBorder="1" applyAlignment="1" applyProtection="1">
      <alignment horizontal="left" vertical="center" wrapText="1" indent="1"/>
      <protection/>
    </xf>
    <xf numFmtId="0" fontId="1" fillId="0" borderId="4" xfId="27" applyFont="1" applyBorder="1" applyAlignment="1" applyProtection="1">
      <alignment horizontal="center"/>
      <protection/>
    </xf>
    <xf numFmtId="0" fontId="1" fillId="0" borderId="0" xfId="27" applyFont="1" applyAlignment="1" applyProtection="1">
      <alignment horizontal="center"/>
      <protection/>
    </xf>
    <xf numFmtId="49" fontId="4" fillId="0" borderId="7" xfId="27" applyNumberFormat="1" applyFont="1" applyBorder="1" applyAlignment="1" applyProtection="1">
      <alignment horizontal="right"/>
      <protection/>
    </xf>
    <xf numFmtId="0" fontId="25" fillId="0" borderId="15" xfId="0" applyFont="1" applyFill="1" applyBorder="1" applyAlignment="1" applyProtection="1">
      <alignment horizontal="left" vertical="center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0" fontId="1" fillId="0" borderId="6" xfId="27" applyNumberFormat="1" applyFont="1" applyBorder="1" applyAlignment="1" applyProtection="1">
      <alignment horizontal="center" vertical="center" wrapText="1"/>
      <protection/>
    </xf>
    <xf numFmtId="0" fontId="1" fillId="0" borderId="7" xfId="27" applyNumberFormat="1" applyFont="1" applyBorder="1" applyAlignment="1" applyProtection="1">
      <alignment horizontal="center" vertical="center" wrapText="1"/>
      <protection/>
    </xf>
    <xf numFmtId="0" fontId="1" fillId="0" borderId="8" xfId="27" applyNumberFormat="1" applyFont="1" applyBorder="1" applyAlignment="1" applyProtection="1">
      <alignment horizontal="center" vertical="center" wrapText="1"/>
      <protection/>
    </xf>
    <xf numFmtId="0" fontId="1" fillId="0" borderId="6" xfId="27" applyNumberFormat="1" applyFont="1" applyBorder="1" applyAlignment="1" applyProtection="1">
      <alignment horizontal="center"/>
      <protection/>
    </xf>
    <xf numFmtId="0" fontId="1" fillId="0" borderId="7" xfId="27" applyNumberFormat="1" applyFont="1" applyBorder="1" applyAlignment="1" applyProtection="1">
      <alignment horizontal="center"/>
      <protection/>
    </xf>
    <xf numFmtId="0" fontId="1" fillId="0" borderId="8" xfId="27" applyNumberFormat="1" applyFont="1" applyBorder="1" applyAlignment="1" applyProtection="1">
      <alignment horizontal="center"/>
      <protection/>
    </xf>
    <xf numFmtId="0" fontId="1" fillId="0" borderId="1" xfId="27" applyNumberFormat="1" applyFont="1" applyBorder="1" applyAlignment="1" applyProtection="1">
      <alignment horizontal="center" vertical="center" wrapText="1"/>
      <protection/>
    </xf>
    <xf numFmtId="0" fontId="1" fillId="0" borderId="3" xfId="27" applyNumberFormat="1" applyFont="1" applyBorder="1" applyAlignment="1" applyProtection="1">
      <alignment horizontal="center" vertical="center" wrapText="1"/>
      <protection/>
    </xf>
    <xf numFmtId="0" fontId="1" fillId="0" borderId="4" xfId="27" applyNumberFormat="1" applyFont="1" applyBorder="1" applyAlignment="1" applyProtection="1">
      <alignment horizontal="center" vertical="center" wrapText="1"/>
      <protection/>
    </xf>
    <xf numFmtId="0" fontId="1" fillId="0" borderId="5" xfId="27" applyNumberFormat="1" applyFont="1" applyBorder="1" applyAlignment="1" applyProtection="1">
      <alignment horizontal="center" vertical="center" wrapText="1"/>
      <protection/>
    </xf>
    <xf numFmtId="0" fontId="1" fillId="0" borderId="2" xfId="27" applyNumberFormat="1" applyFont="1" applyBorder="1" applyAlignment="1" applyProtection="1">
      <alignment horizontal="center" vertical="center" wrapText="1"/>
      <protection/>
    </xf>
    <xf numFmtId="0" fontId="1" fillId="0" borderId="0" xfId="27" applyNumberFormat="1" applyFont="1" applyBorder="1" applyAlignment="1" applyProtection="1">
      <alignment horizontal="center" vertical="center" wrapText="1"/>
      <protection/>
    </xf>
    <xf numFmtId="0" fontId="15" fillId="0" borderId="0" xfId="27" applyNumberFormat="1" applyFont="1" applyAlignment="1" applyProtection="1">
      <alignment horizontal="center"/>
      <protection/>
    </xf>
    <xf numFmtId="0" fontId="1" fillId="0" borderId="14" xfId="27" applyNumberFormat="1" applyFont="1" applyBorder="1" applyAlignment="1" applyProtection="1">
      <alignment horizontal="center"/>
      <protection/>
    </xf>
    <xf numFmtId="0" fontId="1" fillId="0" borderId="13" xfId="27" applyNumberFormat="1" applyFont="1" applyBorder="1" applyAlignment="1" applyProtection="1">
      <alignment horizontal="center"/>
      <protection/>
    </xf>
    <xf numFmtId="0" fontId="1" fillId="0" borderId="15" xfId="27" applyNumberFormat="1" applyFont="1" applyBorder="1" applyAlignment="1" applyProtection="1">
      <alignment horizontal="center"/>
      <protection/>
    </xf>
    <xf numFmtId="0" fontId="1" fillId="0" borderId="1" xfId="27" applyNumberFormat="1" applyFont="1" applyBorder="1" applyAlignment="1" applyProtection="1">
      <alignment horizontal="center"/>
      <protection/>
    </xf>
    <xf numFmtId="0" fontId="1" fillId="0" borderId="2" xfId="27" applyNumberFormat="1" applyFont="1" applyBorder="1" applyAlignment="1" applyProtection="1">
      <alignment horizontal="center"/>
      <protection/>
    </xf>
    <xf numFmtId="0" fontId="1" fillId="0" borderId="3" xfId="27" applyNumberFormat="1" applyFont="1" applyBorder="1" applyAlignment="1" applyProtection="1">
      <alignment horizontal="center"/>
      <protection/>
    </xf>
    <xf numFmtId="0" fontId="1" fillId="0" borderId="4" xfId="27" applyNumberFormat="1" applyFont="1" applyBorder="1" applyAlignment="1" applyProtection="1">
      <alignment horizontal="center"/>
      <protection/>
    </xf>
    <xf numFmtId="0" fontId="1" fillId="0" borderId="0" xfId="27" applyNumberFormat="1" applyFont="1" applyBorder="1" applyAlignment="1" applyProtection="1">
      <alignment horizontal="center"/>
      <protection/>
    </xf>
    <xf numFmtId="0" fontId="1" fillId="0" borderId="5" xfId="27" applyNumberFormat="1" applyFont="1" applyBorder="1" applyAlignment="1" applyProtection="1">
      <alignment horizontal="center"/>
      <protection/>
    </xf>
    <xf numFmtId="3" fontId="24" fillId="3" borderId="1" xfId="27" applyNumberFormat="1" applyFont="1" applyFill="1" applyBorder="1" applyAlignment="1" applyProtection="1">
      <alignment horizontal="right" vertical="center"/>
      <protection locked="0"/>
    </xf>
    <xf numFmtId="3" fontId="24" fillId="3" borderId="2" xfId="27" applyNumberFormat="1" applyFont="1" applyFill="1" applyBorder="1" applyAlignment="1" applyProtection="1">
      <alignment horizontal="right" vertical="center"/>
      <protection locked="0"/>
    </xf>
    <xf numFmtId="3" fontId="24" fillId="3" borderId="4" xfId="27" applyNumberFormat="1" applyFont="1" applyFill="1" applyBorder="1" applyAlignment="1" applyProtection="1">
      <alignment horizontal="right" vertical="center"/>
      <protection locked="0"/>
    </xf>
    <xf numFmtId="3" fontId="24" fillId="3" borderId="0" xfId="27" applyNumberFormat="1" applyFont="1" applyFill="1" applyBorder="1" applyAlignment="1" applyProtection="1">
      <alignment horizontal="right" vertical="center"/>
      <protection locked="0"/>
    </xf>
    <xf numFmtId="3" fontId="24" fillId="3" borderId="6" xfId="27" applyNumberFormat="1" applyFont="1" applyFill="1" applyBorder="1" applyAlignment="1" applyProtection="1">
      <alignment horizontal="right" vertical="center"/>
      <protection locked="0"/>
    </xf>
    <xf numFmtId="3" fontId="24" fillId="3" borderId="7" xfId="27" applyNumberFormat="1" applyFont="1" applyFill="1" applyBorder="1" applyAlignment="1" applyProtection="1">
      <alignment horizontal="right" vertical="center"/>
      <protection locked="0"/>
    </xf>
    <xf numFmtId="2" fontId="24" fillId="3" borderId="14" xfId="27" applyNumberFormat="1" applyFont="1" applyFill="1" applyBorder="1" applyAlignment="1" applyProtection="1">
      <alignment horizontal="right" vertical="center"/>
      <protection locked="0"/>
    </xf>
    <xf numFmtId="2" fontId="24" fillId="3" borderId="15" xfId="27" applyNumberFormat="1" applyFont="1" applyFill="1" applyBorder="1" applyAlignment="1" applyProtection="1">
      <alignment horizontal="right" vertical="center"/>
      <protection locked="0"/>
    </xf>
    <xf numFmtId="2" fontId="24" fillId="3" borderId="13" xfId="27" applyNumberFormat="1" applyFont="1" applyFill="1" applyBorder="1" applyAlignment="1" applyProtection="1">
      <alignment horizontal="right" vertical="center"/>
      <protection locked="0"/>
    </xf>
    <xf numFmtId="3" fontId="35" fillId="4" borderId="1" xfId="27" applyNumberFormat="1" applyFont="1" applyFill="1" applyBorder="1" applyAlignment="1" applyProtection="1">
      <alignment horizontal="right" vertical="center"/>
      <protection/>
    </xf>
    <xf numFmtId="3" fontId="35" fillId="4" borderId="3" xfId="0" applyNumberFormat="1" applyFont="1" applyFill="1" applyBorder="1" applyAlignment="1" applyProtection="1">
      <alignment horizontal="right" vertical="center"/>
      <protection/>
    </xf>
    <xf numFmtId="3" fontId="35" fillId="4" borderId="4" xfId="0" applyNumberFormat="1" applyFont="1" applyFill="1" applyBorder="1" applyAlignment="1" applyProtection="1">
      <alignment horizontal="right" vertical="center"/>
      <protection/>
    </xf>
    <xf numFmtId="3" fontId="35" fillId="4" borderId="6" xfId="0" applyNumberFormat="1" applyFont="1" applyFill="1" applyBorder="1" applyAlignment="1" applyProtection="1">
      <alignment horizontal="right" vertical="center"/>
      <protection/>
    </xf>
    <xf numFmtId="49" fontId="24" fillId="3" borderId="14" xfId="27" applyNumberFormat="1" applyFont="1" applyFill="1" applyBorder="1" applyAlignment="1" applyProtection="1">
      <alignment horizontal="left" vertical="center"/>
      <protection locked="0"/>
    </xf>
    <xf numFmtId="49" fontId="24" fillId="3" borderId="15" xfId="27" applyNumberFormat="1" applyFont="1" applyFill="1" applyBorder="1" applyAlignment="1" applyProtection="1">
      <alignment horizontal="left" vertical="center"/>
      <protection locked="0"/>
    </xf>
    <xf numFmtId="49" fontId="24" fillId="3" borderId="13" xfId="27" applyNumberFormat="1" applyFont="1" applyFill="1" applyBorder="1" applyAlignment="1" applyProtection="1">
      <alignment horizontal="left" vertical="center"/>
      <protection locked="0"/>
    </xf>
    <xf numFmtId="0" fontId="1" fillId="0" borderId="14" xfId="26" applyFont="1" applyBorder="1" applyAlignment="1" applyProtection="1">
      <alignment horizontal="center"/>
      <protection/>
    </xf>
    <xf numFmtId="0" fontId="1" fillId="0" borderId="15" xfId="26" applyFont="1" applyBorder="1" applyAlignment="1" applyProtection="1">
      <alignment horizontal="center"/>
      <protection/>
    </xf>
    <xf numFmtId="0" fontId="1" fillId="0" borderId="13" xfId="26" applyFont="1" applyBorder="1" applyAlignment="1" applyProtection="1">
      <alignment horizontal="center"/>
      <protection/>
    </xf>
    <xf numFmtId="0" fontId="1" fillId="0" borderId="1" xfId="26" applyFont="1" applyBorder="1" applyAlignment="1" applyProtection="1">
      <alignment horizontal="center" vertical="center" wrapText="1"/>
      <protection/>
    </xf>
    <xf numFmtId="0" fontId="1" fillId="0" borderId="2" xfId="26" applyFont="1" applyBorder="1" applyAlignment="1" applyProtection="1">
      <alignment horizontal="center" vertical="center" wrapText="1"/>
      <protection/>
    </xf>
    <xf numFmtId="0" fontId="1" fillId="0" borderId="3" xfId="26" applyFont="1" applyBorder="1" applyAlignment="1" applyProtection="1">
      <alignment horizontal="center" vertical="center" wrapText="1"/>
      <protection/>
    </xf>
    <xf numFmtId="0" fontId="1" fillId="0" borderId="4" xfId="26" applyFont="1" applyBorder="1" applyAlignment="1" applyProtection="1">
      <alignment horizontal="center" vertical="center" wrapText="1"/>
      <protection/>
    </xf>
    <xf numFmtId="0" fontId="1" fillId="0" borderId="0" xfId="26" applyFont="1" applyBorder="1" applyAlignment="1" applyProtection="1">
      <alignment horizontal="center" vertical="center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49" fontId="25" fillId="0" borderId="14" xfId="26" applyNumberFormat="1" applyFont="1" applyFill="1" applyBorder="1" applyAlignment="1" applyProtection="1">
      <alignment horizontal="left" vertical="center"/>
      <protection/>
    </xf>
    <xf numFmtId="0" fontId="1" fillId="0" borderId="6" xfId="26" applyFont="1" applyBorder="1" applyAlignment="1" applyProtection="1">
      <alignment horizontal="center" vertical="center" wrapText="1"/>
      <protection/>
    </xf>
    <xf numFmtId="0" fontId="1" fillId="0" borderId="7" xfId="26" applyFont="1" applyBorder="1" applyAlignment="1" applyProtection="1">
      <alignment horizontal="center" vertical="center" wrapText="1"/>
      <protection/>
    </xf>
    <xf numFmtId="0" fontId="1" fillId="0" borderId="8" xfId="26" applyFont="1" applyBorder="1" applyAlignment="1" applyProtection="1">
      <alignment horizontal="center" vertical="center" wrapText="1"/>
      <protection/>
    </xf>
    <xf numFmtId="0" fontId="1" fillId="0" borderId="12" xfId="26" applyFont="1" applyBorder="1" applyAlignment="1" applyProtection="1">
      <alignment horizontal="center"/>
      <protection/>
    </xf>
    <xf numFmtId="0" fontId="5" fillId="0" borderId="14" xfId="26" applyBorder="1" applyAlignment="1" applyProtection="1">
      <alignment horizontal="center"/>
      <protection/>
    </xf>
    <xf numFmtId="0" fontId="5" fillId="0" borderId="15" xfId="26" applyBorder="1" applyAlignment="1" applyProtection="1">
      <alignment horizontal="center"/>
      <protection/>
    </xf>
    <xf numFmtId="0" fontId="5" fillId="0" borderId="13" xfId="26" applyBorder="1" applyAlignment="1" applyProtection="1">
      <alignment horizontal="center"/>
      <protection/>
    </xf>
    <xf numFmtId="3" fontId="24" fillId="3" borderId="1" xfId="26" applyNumberFormat="1" applyFont="1" applyFill="1" applyBorder="1" applyAlignment="1" applyProtection="1">
      <alignment horizontal="right" vertical="center"/>
      <protection locked="0"/>
    </xf>
    <xf numFmtId="3" fontId="24" fillId="3" borderId="2" xfId="26" applyNumberFormat="1" applyFont="1" applyFill="1" applyBorder="1" applyAlignment="1" applyProtection="1">
      <alignment horizontal="right" vertical="center"/>
      <protection locked="0"/>
    </xf>
    <xf numFmtId="3" fontId="24" fillId="3" borderId="3" xfId="26" applyNumberFormat="1" applyFont="1" applyFill="1" applyBorder="1" applyAlignment="1" applyProtection="1">
      <alignment horizontal="right" vertical="center"/>
      <protection locked="0"/>
    </xf>
    <xf numFmtId="3" fontId="24" fillId="3" borderId="4" xfId="26" applyNumberFormat="1" applyFont="1" applyFill="1" applyBorder="1" applyAlignment="1" applyProtection="1">
      <alignment horizontal="right" vertical="center"/>
      <protection locked="0"/>
    </xf>
    <xf numFmtId="3" fontId="24" fillId="3" borderId="0" xfId="26" applyNumberFormat="1" applyFont="1" applyFill="1" applyBorder="1" applyAlignment="1" applyProtection="1">
      <alignment horizontal="right" vertical="center"/>
      <protection locked="0"/>
    </xf>
    <xf numFmtId="3" fontId="24" fillId="3" borderId="5" xfId="26" applyNumberFormat="1" applyFont="1" applyFill="1" applyBorder="1" applyAlignment="1" applyProtection="1">
      <alignment horizontal="right" vertical="center"/>
      <protection locked="0"/>
    </xf>
    <xf numFmtId="3" fontId="24" fillId="3" borderId="6" xfId="26" applyNumberFormat="1" applyFont="1" applyFill="1" applyBorder="1" applyAlignment="1" applyProtection="1">
      <alignment horizontal="right" vertical="center"/>
      <protection locked="0"/>
    </xf>
    <xf numFmtId="3" fontId="24" fillId="3" borderId="7" xfId="26" applyNumberFormat="1" applyFont="1" applyFill="1" applyBorder="1" applyAlignment="1" applyProtection="1">
      <alignment horizontal="right" vertical="center"/>
      <protection locked="0"/>
    </xf>
    <xf numFmtId="3" fontId="24" fillId="3" borderId="8" xfId="26" applyNumberFormat="1" applyFont="1" applyFill="1" applyBorder="1" applyAlignment="1" applyProtection="1">
      <alignment horizontal="right" vertical="center"/>
      <protection locked="0"/>
    </xf>
    <xf numFmtId="0" fontId="1" fillId="0" borderId="12" xfId="26" applyFont="1" applyBorder="1" applyAlignment="1" applyProtection="1">
      <alignment horizontal="center" vertical="center" wrapText="1"/>
      <protection/>
    </xf>
    <xf numFmtId="0" fontId="1" fillId="0" borderId="0" xfId="26" applyFont="1" applyAlignment="1" applyProtection="1">
      <alignment horizontal="right"/>
      <protection/>
    </xf>
    <xf numFmtId="0" fontId="1" fillId="0" borderId="5" xfId="26" applyFont="1" applyBorder="1" applyAlignment="1" applyProtection="1">
      <alignment horizontal="right"/>
      <protection/>
    </xf>
    <xf numFmtId="0" fontId="4" fillId="0" borderId="0" xfId="26" applyFont="1" applyProtection="1">
      <alignment/>
      <protection/>
    </xf>
    <xf numFmtId="0" fontId="4" fillId="0" borderId="0" xfId="26" applyFont="1" applyAlignment="1" applyProtection="1">
      <alignment horizontal="center"/>
      <protection/>
    </xf>
    <xf numFmtId="0" fontId="2" fillId="0" borderId="0" xfId="26" applyFont="1" applyAlignment="1" applyProtection="1">
      <alignment horizontal="center"/>
      <protection/>
    </xf>
  </cellXfs>
  <cellStyles count="19">
    <cellStyle name="Normal" xfId="0"/>
    <cellStyle name="Comma" xfId="15"/>
    <cellStyle name="Comma [0]" xfId="16"/>
    <cellStyle name="Hyperlink" xfId="17"/>
    <cellStyle name="Followed Hyperlink" xfId="18"/>
    <cellStyle name="Normál_11601_1071_forras_08" xfId="19"/>
    <cellStyle name="Normál_előlapok" xfId="20"/>
    <cellStyle name="Normál_előlaptervek" xfId="21"/>
    <cellStyle name="Normál_előlapterveklegujabb" xfId="22"/>
    <cellStyle name="Normál_előlapterveklegujabb2" xfId="23"/>
    <cellStyle name="Normál_K011071" xfId="24"/>
    <cellStyle name="Normál_k021868" xfId="25"/>
    <cellStyle name="Normál_K041074" xfId="26"/>
    <cellStyle name="Normál_k991074" xfId="27"/>
    <cellStyle name="Normál_Másolat - előlaptervek" xfId="28"/>
    <cellStyle name="Normál_szocialis_tombelolap" xfId="29"/>
    <cellStyle name="Currency" xfId="30"/>
    <cellStyle name="Currency [0]" xfId="31"/>
    <cellStyle name="Percent" xfId="32"/>
  </cellStyles>
  <dxfs count="4">
    <dxf>
      <font>
        <color rgb="FFFFFFFF"/>
      </font>
      <border/>
    </dxf>
    <dxf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7515225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3" name="Line 5"/>
        <xdr:cNvSpPr>
          <a:spLocks/>
        </xdr:cNvSpPr>
      </xdr:nvSpPr>
      <xdr:spPr>
        <a:xfrm>
          <a:off x="751522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4" name="Line 6"/>
        <xdr:cNvSpPr>
          <a:spLocks/>
        </xdr:cNvSpPr>
      </xdr:nvSpPr>
      <xdr:spPr>
        <a:xfrm>
          <a:off x="751522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5" name="Line 7"/>
        <xdr:cNvSpPr>
          <a:spLocks/>
        </xdr:cNvSpPr>
      </xdr:nvSpPr>
      <xdr:spPr>
        <a:xfrm>
          <a:off x="7515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6" name="Line 8"/>
        <xdr:cNvSpPr>
          <a:spLocks/>
        </xdr:cNvSpPr>
      </xdr:nvSpPr>
      <xdr:spPr>
        <a:xfrm>
          <a:off x="7515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7" name="Line 19"/>
        <xdr:cNvSpPr>
          <a:spLocks/>
        </xdr:cNvSpPr>
      </xdr:nvSpPr>
      <xdr:spPr>
        <a:xfrm>
          <a:off x="7515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8" name="Line 20"/>
        <xdr:cNvSpPr>
          <a:spLocks/>
        </xdr:cNvSpPr>
      </xdr:nvSpPr>
      <xdr:spPr>
        <a:xfrm>
          <a:off x="7515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9" name="Line 21"/>
        <xdr:cNvSpPr>
          <a:spLocks/>
        </xdr:cNvSpPr>
      </xdr:nvSpPr>
      <xdr:spPr>
        <a:xfrm>
          <a:off x="7515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10" name="Line 22"/>
        <xdr:cNvSpPr>
          <a:spLocks/>
        </xdr:cNvSpPr>
      </xdr:nvSpPr>
      <xdr:spPr>
        <a:xfrm>
          <a:off x="7515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11" name="Line 23"/>
        <xdr:cNvSpPr>
          <a:spLocks/>
        </xdr:cNvSpPr>
      </xdr:nvSpPr>
      <xdr:spPr>
        <a:xfrm>
          <a:off x="7515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130"/>
  <sheetViews>
    <sheetView showGridLines="0" workbookViewId="0" topLeftCell="A2">
      <selection activeCell="N68" sqref="N68:R68"/>
    </sheetView>
  </sheetViews>
  <sheetFormatPr defaultColWidth="9.00390625" defaultRowHeight="12.75"/>
  <cols>
    <col min="1" max="1" width="1.875" style="64" customWidth="1"/>
    <col min="2" max="44" width="2.25390625" style="64" customWidth="1"/>
    <col min="45" max="16384" width="2.75390625" style="64" customWidth="1"/>
  </cols>
  <sheetData>
    <row r="1" spans="1:6" s="376" customFormat="1" ht="12.75" hidden="1">
      <c r="A1" s="377" t="s">
        <v>550</v>
      </c>
      <c r="B1" s="377" t="s">
        <v>319</v>
      </c>
      <c r="C1" s="376">
        <v>2008</v>
      </c>
      <c r="D1" s="376">
        <f>mho</f>
        <v>99</v>
      </c>
      <c r="E1" s="377" t="s">
        <v>313</v>
      </c>
      <c r="F1" s="376" t="str">
        <f>asz_azon1</f>
        <v>16935286</v>
      </c>
    </row>
    <row r="2" spans="1:44" s="41" customFormat="1" ht="11.25" customHeight="1">
      <c r="A2" s="80"/>
      <c r="B2" s="81"/>
      <c r="C2" s="81"/>
      <c r="D2" s="431" t="s">
        <v>101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2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2"/>
      <c r="AK2" s="435" t="s">
        <v>230</v>
      </c>
      <c r="AL2" s="435"/>
      <c r="AM2" s="435"/>
      <c r="AN2" s="435"/>
      <c r="AO2" s="435"/>
      <c r="AP2" s="435"/>
      <c r="AQ2" s="435"/>
      <c r="AR2" s="436"/>
    </row>
    <row r="3" spans="1:44" s="41" customFormat="1" ht="11.25" customHeight="1">
      <c r="A3" s="83"/>
      <c r="B3" s="84"/>
      <c r="C3" s="84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4"/>
      <c r="X3" s="85" t="s">
        <v>239</v>
      </c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6"/>
      <c r="AK3" s="437"/>
      <c r="AL3" s="437"/>
      <c r="AM3" s="437"/>
      <c r="AN3" s="437"/>
      <c r="AO3" s="437"/>
      <c r="AP3" s="437"/>
      <c r="AQ3" s="437"/>
      <c r="AR3" s="438"/>
    </row>
    <row r="4" spans="1:44" s="41" customFormat="1" ht="10.5" customHeight="1">
      <c r="A4" s="83"/>
      <c r="B4" s="84"/>
      <c r="C4" s="84"/>
      <c r="D4" s="441" t="s">
        <v>197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85" t="s">
        <v>229</v>
      </c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6"/>
      <c r="AK4" s="437"/>
      <c r="AL4" s="437"/>
      <c r="AM4" s="437"/>
      <c r="AN4" s="437"/>
      <c r="AO4" s="437"/>
      <c r="AP4" s="437"/>
      <c r="AQ4" s="437"/>
      <c r="AR4" s="438"/>
    </row>
    <row r="5" spans="1:44" s="41" customFormat="1" ht="11.25" customHeight="1">
      <c r="A5" s="87"/>
      <c r="B5" s="88"/>
      <c r="C5" s="88"/>
      <c r="D5" s="443" t="s">
        <v>198</v>
      </c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4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9"/>
      <c r="AK5" s="439"/>
      <c r="AL5" s="439"/>
      <c r="AM5" s="439"/>
      <c r="AN5" s="439"/>
      <c r="AO5" s="439"/>
      <c r="AP5" s="439"/>
      <c r="AQ5" s="439"/>
      <c r="AR5" s="440"/>
    </row>
    <row r="6" spans="1:44" ht="16.5" customHeight="1">
      <c r="A6" s="90"/>
      <c r="B6" s="90"/>
      <c r="C6" s="90"/>
      <c r="D6" s="90"/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2"/>
      <c r="AA6" s="92"/>
      <c r="AB6" s="92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0"/>
      <c r="AQ6" s="90"/>
      <c r="AR6" s="90"/>
    </row>
    <row r="7" spans="1:44" ht="11.25" customHeight="1">
      <c r="A7" s="454" t="s">
        <v>215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6"/>
      <c r="AA7" s="92"/>
      <c r="AB7" s="92"/>
      <c r="AC7" s="445" t="s">
        <v>199</v>
      </c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7"/>
    </row>
    <row r="8" spans="1:44" ht="11.25" customHeight="1">
      <c r="A8" s="457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9"/>
      <c r="AA8" s="92"/>
      <c r="AB8" s="92"/>
      <c r="AC8" s="448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50"/>
    </row>
    <row r="9" spans="1:44" ht="11.25" customHeight="1">
      <c r="A9" s="457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9"/>
      <c r="AA9" s="92"/>
      <c r="AB9" s="92"/>
      <c r="AC9" s="448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50"/>
    </row>
    <row r="10" spans="1:44" ht="11.25" customHeight="1">
      <c r="A10" s="460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2"/>
      <c r="AA10" s="92"/>
      <c r="AB10" s="92"/>
      <c r="AC10" s="451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3"/>
    </row>
    <row r="11" spans="8:44" ht="9.75" customHeight="1"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W11" s="95"/>
      <c r="X11" s="95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</row>
    <row r="12" spans="1:44" ht="15" customHeight="1">
      <c r="A12" s="463" t="s">
        <v>302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5"/>
    </row>
    <row r="13" spans="1:44" ht="12.75" customHeight="1">
      <c r="A13" s="466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8"/>
    </row>
    <row r="14" spans="1:44" ht="12.75" customHeight="1">
      <c r="A14" s="466"/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8"/>
    </row>
    <row r="15" spans="1:44" ht="12.75" customHeight="1">
      <c r="A15" s="466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8"/>
    </row>
    <row r="16" spans="1:44" ht="12.75" customHeight="1">
      <c r="A16" s="469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1"/>
    </row>
    <row r="17" spans="1:44" s="1" customFormat="1" ht="27.75" customHeight="1">
      <c r="A17" s="425" t="s">
        <v>303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</row>
    <row r="18" spans="1:44" s="5" customFormat="1" ht="6.7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4"/>
    </row>
    <row r="19" spans="1:44" s="5" customFormat="1" ht="18" customHeight="1">
      <c r="A19" s="6"/>
      <c r="B19" s="7" t="s">
        <v>0</v>
      </c>
      <c r="C19" s="8"/>
      <c r="D19" s="8"/>
      <c r="E19" s="8"/>
      <c r="F19" s="420" t="s">
        <v>551</v>
      </c>
      <c r="G19" s="421"/>
      <c r="H19" s="421"/>
      <c r="I19" s="421"/>
      <c r="J19" s="421"/>
      <c r="K19" s="421"/>
      <c r="L19" s="421"/>
      <c r="M19" s="422"/>
      <c r="N19" s="8"/>
      <c r="O19" s="7" t="s">
        <v>200</v>
      </c>
      <c r="P19" s="10"/>
      <c r="Q19" s="10"/>
      <c r="R19" s="10"/>
      <c r="S19" s="10"/>
      <c r="T19" s="1"/>
      <c r="U19" s="1"/>
      <c r="V19" s="1"/>
      <c r="W19" s="1"/>
      <c r="X19" s="420" t="s">
        <v>552</v>
      </c>
      <c r="Y19" s="421"/>
      <c r="Z19" s="421"/>
      <c r="AA19" s="422"/>
      <c r="AC19" s="7"/>
      <c r="AD19" s="10" t="s">
        <v>201</v>
      </c>
      <c r="AE19" s="426" t="s">
        <v>326</v>
      </c>
      <c r="AF19" s="427"/>
      <c r="AG19" s="427"/>
      <c r="AH19" s="427"/>
      <c r="AI19" s="427"/>
      <c r="AJ19" s="427"/>
      <c r="AK19" s="427"/>
      <c r="AL19" s="427"/>
      <c r="AM19" s="427"/>
      <c r="AN19" s="427"/>
      <c r="AO19" s="428"/>
      <c r="AP19" s="429">
        <f>VLOOKUP(AE19,A111:B130,2)</f>
        <v>13</v>
      </c>
      <c r="AQ19" s="430"/>
      <c r="AR19" s="12"/>
    </row>
    <row r="20" spans="1:44" s="5" customFormat="1" ht="3" customHeight="1">
      <c r="A20" s="6"/>
      <c r="B20" s="7"/>
      <c r="C20" s="8"/>
      <c r="D20" s="8"/>
      <c r="E20" s="8"/>
      <c r="F20" s="13"/>
      <c r="G20" s="13"/>
      <c r="H20" s="13"/>
      <c r="I20" s="13"/>
      <c r="J20" s="13"/>
      <c r="K20" s="13"/>
      <c r="L20" s="13"/>
      <c r="M20" s="13"/>
      <c r="N20" s="8"/>
      <c r="O20" s="7"/>
      <c r="P20" s="9"/>
      <c r="Q20" s="8"/>
      <c r="R20" s="10"/>
      <c r="S20" s="10"/>
      <c r="T20" s="10"/>
      <c r="U20" s="10"/>
      <c r="V20" s="10"/>
      <c r="W20" s="10"/>
      <c r="X20" s="13"/>
      <c r="Y20" s="13"/>
      <c r="Z20" s="13"/>
      <c r="AA20" s="13"/>
      <c r="AB20" s="1"/>
      <c r="AC20" s="11"/>
      <c r="AD20" s="11"/>
      <c r="AE20" s="11"/>
      <c r="AF20" s="11"/>
      <c r="AG20" s="11"/>
      <c r="AH20" s="11"/>
      <c r="AI20" s="11"/>
      <c r="AJ20" s="11"/>
      <c r="AK20" s="11"/>
      <c r="AL20" s="1"/>
      <c r="AM20" s="7"/>
      <c r="AN20" s="7"/>
      <c r="AO20" s="7"/>
      <c r="AP20" s="13"/>
      <c r="AQ20" s="13"/>
      <c r="AR20" s="12"/>
    </row>
    <row r="21" spans="1:44" s="5" customFormat="1" ht="13.5" customHeight="1">
      <c r="A21" s="14"/>
      <c r="B21" s="472">
        <f>IF(A80=G78,"","Érvénytelen törzsszám, kérjük ellenőrizze!")</f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15"/>
    </row>
    <row r="22" spans="1:44" s="5" customFormat="1" ht="3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19"/>
      <c r="X22" s="20"/>
      <c r="Y22" s="21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</row>
    <row r="23" spans="1:44" s="5" customFormat="1" ht="13.5" customHeight="1">
      <c r="A23" s="16"/>
      <c r="B23" s="22" t="s">
        <v>202</v>
      </c>
      <c r="C23" s="23"/>
      <c r="D23" s="23"/>
      <c r="E23" s="23"/>
      <c r="F23" s="473" t="s">
        <v>553</v>
      </c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5"/>
      <c r="AR23" s="15"/>
    </row>
    <row r="24" spans="1:44" s="5" customFormat="1" ht="12.75" customHeight="1">
      <c r="A24" s="16"/>
      <c r="B24" s="24"/>
      <c r="C24" s="25"/>
      <c r="D24" s="25"/>
      <c r="E24" s="26"/>
      <c r="F24" s="476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8"/>
      <c r="AR24" s="15"/>
    </row>
    <row r="25" spans="1:44" s="5" customFormat="1" ht="3" customHeight="1">
      <c r="A25" s="16"/>
      <c r="B25" s="17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</row>
    <row r="26" spans="1:44" s="5" customFormat="1" ht="12" customHeight="1">
      <c r="A26" s="16"/>
      <c r="B26" s="22" t="s">
        <v>203</v>
      </c>
      <c r="C26" s="22"/>
      <c r="D26" s="2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5"/>
    </row>
    <row r="27" spans="1:44" s="5" customFormat="1" ht="18" customHeight="1">
      <c r="A27" s="14"/>
      <c r="B27" s="420" t="s">
        <v>554</v>
      </c>
      <c r="C27" s="421"/>
      <c r="D27" s="421"/>
      <c r="E27" s="422"/>
      <c r="F27" s="29"/>
      <c r="G27" s="420" t="s">
        <v>555</v>
      </c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2"/>
      <c r="T27" s="30" t="s">
        <v>204</v>
      </c>
      <c r="U27" s="31"/>
      <c r="V27" s="31"/>
      <c r="W27" s="420" t="s">
        <v>556</v>
      </c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30" t="s">
        <v>102</v>
      </c>
      <c r="AM27" s="32"/>
      <c r="AN27" s="420" t="s">
        <v>557</v>
      </c>
      <c r="AO27" s="422"/>
      <c r="AP27" s="30" t="s">
        <v>205</v>
      </c>
      <c r="AQ27" s="33"/>
      <c r="AR27" s="34"/>
    </row>
    <row r="28" spans="1:44" s="5" customFormat="1" ht="6.7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37"/>
      <c r="M28" s="37"/>
      <c r="N28" s="36"/>
      <c r="O28" s="36"/>
      <c r="P28" s="36"/>
      <c r="Q28" s="36"/>
      <c r="R28" s="36"/>
      <c r="S28" s="36"/>
      <c r="T28" s="36"/>
      <c r="U28" s="36"/>
      <c r="V28" s="36"/>
      <c r="W28" s="38"/>
      <c r="X28" s="36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</row>
    <row r="29" spans="3:25" ht="9.75" customHeight="1">
      <c r="C29" s="90"/>
      <c r="D29" s="90"/>
      <c r="E29" s="90"/>
      <c r="F29" s="90"/>
      <c r="G29" s="90"/>
      <c r="H29" s="90"/>
      <c r="I29" s="90"/>
      <c r="J29" s="90"/>
      <c r="K29" s="97"/>
      <c r="L29" s="97"/>
      <c r="M29" s="97"/>
      <c r="W29" s="98"/>
      <c r="X29" s="90"/>
      <c r="Y29" s="90"/>
    </row>
    <row r="30" spans="1:44" ht="5.2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1"/>
      <c r="L30" s="101"/>
      <c r="M30" s="101"/>
      <c r="N30" s="100"/>
      <c r="O30" s="100"/>
      <c r="P30" s="100"/>
      <c r="Q30" s="100"/>
      <c r="R30" s="100"/>
      <c r="S30" s="100"/>
      <c r="T30" s="100"/>
      <c r="U30" s="100"/>
      <c r="V30" s="100"/>
      <c r="W30" s="102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3"/>
    </row>
    <row r="31" spans="1:44" s="107" customFormat="1" ht="12.75" customHeight="1">
      <c r="A31" s="104"/>
      <c r="B31" s="105" t="s">
        <v>231</v>
      </c>
      <c r="C31" s="106"/>
      <c r="D31" s="106"/>
      <c r="E31" s="106"/>
      <c r="G31" s="108" t="s">
        <v>232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9" t="s">
        <v>235</v>
      </c>
      <c r="W31" s="110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</row>
    <row r="32" spans="1:44" s="115" customFormat="1" ht="12.75" customHeight="1">
      <c r="A32" s="113"/>
      <c r="B32" s="114"/>
      <c r="C32" s="114"/>
      <c r="D32" s="114"/>
      <c r="E32" s="114"/>
      <c r="G32" s="114" t="s">
        <v>233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5" t="s">
        <v>250</v>
      </c>
      <c r="W32" s="11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7"/>
    </row>
    <row r="33" spans="1:44" ht="12.75" customHeight="1">
      <c r="A33" s="118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0"/>
      <c r="V33" s="353" t="s">
        <v>301</v>
      </c>
      <c r="W33" s="98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119"/>
    </row>
    <row r="34" spans="1:44" ht="18">
      <c r="A34" s="118"/>
      <c r="B34" s="120" t="s">
        <v>236</v>
      </c>
      <c r="C34" s="90"/>
      <c r="D34" s="90"/>
      <c r="E34" s="90"/>
      <c r="F34" s="90"/>
      <c r="G34" s="90"/>
      <c r="H34" s="90"/>
      <c r="I34" s="90"/>
      <c r="J34" s="90"/>
      <c r="K34" s="97"/>
      <c r="L34" s="97"/>
      <c r="M34" s="97"/>
      <c r="N34" s="90"/>
      <c r="O34" s="90"/>
      <c r="P34" s="90"/>
      <c r="Q34" s="90"/>
      <c r="R34" s="90"/>
      <c r="S34" s="90"/>
      <c r="T34" s="90"/>
      <c r="U34" s="90"/>
      <c r="V34" s="343" t="s">
        <v>300</v>
      </c>
      <c r="W34" s="98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119"/>
    </row>
    <row r="35" spans="1:44" ht="5.2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3"/>
      <c r="L35" s="123"/>
      <c r="M35" s="123"/>
      <c r="N35" s="122"/>
      <c r="O35" s="122"/>
      <c r="P35" s="122"/>
      <c r="Q35" s="122"/>
      <c r="R35" s="122"/>
      <c r="S35" s="122"/>
      <c r="T35" s="122"/>
      <c r="U35" s="122"/>
      <c r="V35" s="122"/>
      <c r="W35" s="124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5"/>
    </row>
    <row r="36" ht="6.75" customHeight="1"/>
    <row r="37" ht="2.25" customHeight="1"/>
    <row r="38" spans="1:42" s="5" customFormat="1" ht="19.5" customHeight="1">
      <c r="A38" s="479">
        <v>2009</v>
      </c>
      <c r="B38" s="480"/>
      <c r="C38" s="481"/>
      <c r="D38" s="42" t="s">
        <v>158</v>
      </c>
      <c r="E38" s="479" t="s">
        <v>558</v>
      </c>
      <c r="F38" s="480"/>
      <c r="G38" s="480"/>
      <c r="H38" s="480"/>
      <c r="I38" s="480"/>
      <c r="J38" s="480"/>
      <c r="K38" s="480"/>
      <c r="L38" s="480"/>
      <c r="M38" s="481"/>
      <c r="N38" s="42" t="s">
        <v>281</v>
      </c>
      <c r="O38" s="479">
        <v>9</v>
      </c>
      <c r="P38" s="481"/>
      <c r="Q38" s="42" t="s">
        <v>282</v>
      </c>
      <c r="R38" s="43"/>
      <c r="S38" s="43"/>
      <c r="T38" s="43"/>
      <c r="U38" s="43"/>
      <c r="V38" s="43" t="s">
        <v>103</v>
      </c>
      <c r="W38" s="43"/>
      <c r="Y38" s="43" t="s">
        <v>206</v>
      </c>
      <c r="Z38" s="43"/>
      <c r="AA38" s="43"/>
      <c r="AB38" s="43"/>
      <c r="AC38" s="43"/>
      <c r="AD38" s="4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</row>
    <row r="39" ht="9" customHeight="1"/>
    <row r="40" spans="1:44" s="76" customFormat="1" ht="12" customHeight="1">
      <c r="A40" s="417" t="s">
        <v>251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9"/>
    </row>
    <row r="41" spans="1:44" s="76" customFormat="1" ht="10.5" customHeight="1">
      <c r="A41" s="482" t="s">
        <v>207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 t="s">
        <v>104</v>
      </c>
      <c r="O41" s="482"/>
      <c r="P41" s="482"/>
      <c r="Q41" s="482"/>
      <c r="R41" s="482"/>
      <c r="S41" s="482"/>
      <c r="T41" s="482"/>
      <c r="U41" s="482" t="s">
        <v>288</v>
      </c>
      <c r="V41" s="482"/>
      <c r="W41" s="482"/>
      <c r="X41" s="482"/>
      <c r="Y41" s="482"/>
      <c r="Z41" s="482"/>
      <c r="AA41" s="483" t="s">
        <v>105</v>
      </c>
      <c r="AB41" s="484"/>
      <c r="AC41" s="484"/>
      <c r="AD41" s="484"/>
      <c r="AE41" s="484"/>
      <c r="AF41" s="484"/>
      <c r="AG41" s="485"/>
      <c r="AH41" s="483" t="s">
        <v>287</v>
      </c>
      <c r="AI41" s="484"/>
      <c r="AJ41" s="484"/>
      <c r="AK41" s="484"/>
      <c r="AL41" s="484"/>
      <c r="AM41" s="484"/>
      <c r="AN41" s="484"/>
      <c r="AO41" s="484"/>
      <c r="AP41" s="484"/>
      <c r="AQ41" s="484"/>
      <c r="AR41" s="485"/>
    </row>
    <row r="42" spans="1:44" s="76" customFormat="1" ht="24.75" customHeight="1">
      <c r="A42" s="486" t="s">
        <v>559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7" t="s">
        <v>560</v>
      </c>
      <c r="O42" s="487"/>
      <c r="P42" s="487"/>
      <c r="Q42" s="487"/>
      <c r="R42" s="487"/>
      <c r="S42" s="487"/>
      <c r="T42" s="487"/>
      <c r="U42" s="487" t="s">
        <v>561</v>
      </c>
      <c r="V42" s="487"/>
      <c r="W42" s="487"/>
      <c r="X42" s="487"/>
      <c r="Y42" s="487"/>
      <c r="Z42" s="487"/>
      <c r="AA42" s="413" t="s">
        <v>562</v>
      </c>
      <c r="AB42" s="414"/>
      <c r="AC42" s="414"/>
      <c r="AD42" s="414"/>
      <c r="AE42" s="414"/>
      <c r="AF42" s="414"/>
      <c r="AG42" s="415"/>
      <c r="AH42" s="488" t="s">
        <v>563</v>
      </c>
      <c r="AI42" s="489"/>
      <c r="AJ42" s="489"/>
      <c r="AK42" s="489"/>
      <c r="AL42" s="489"/>
      <c r="AM42" s="489"/>
      <c r="AN42" s="489"/>
      <c r="AO42" s="489"/>
      <c r="AP42" s="489"/>
      <c r="AQ42" s="489"/>
      <c r="AR42" s="490"/>
    </row>
    <row r="43" spans="1:44" s="76" customFormat="1" ht="9" customHeight="1">
      <c r="A43" s="4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s="76" customFormat="1" ht="12" customHeight="1">
      <c r="A44" s="417" t="s">
        <v>208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9"/>
    </row>
    <row r="45" spans="1:44" s="78" customFormat="1" ht="10.5" customHeight="1">
      <c r="A45" s="386" t="s">
        <v>207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8"/>
      <c r="O45" s="386" t="s">
        <v>105</v>
      </c>
      <c r="P45" s="387"/>
      <c r="Q45" s="387"/>
      <c r="R45" s="387"/>
      <c r="S45" s="388"/>
      <c r="T45" s="424" t="s">
        <v>288</v>
      </c>
      <c r="U45" s="424"/>
      <c r="V45" s="424"/>
      <c r="W45" s="424"/>
      <c r="X45" s="424"/>
      <c r="Y45" s="424" t="s">
        <v>287</v>
      </c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 t="s">
        <v>209</v>
      </c>
      <c r="AL45" s="424"/>
      <c r="AM45" s="424"/>
      <c r="AN45" s="424"/>
      <c r="AO45" s="424"/>
      <c r="AP45" s="424"/>
      <c r="AQ45" s="424"/>
      <c r="AR45" s="424"/>
    </row>
    <row r="46" spans="1:44" s="79" customFormat="1" ht="24.75" customHeight="1">
      <c r="A46" s="410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2"/>
      <c r="O46" s="413"/>
      <c r="P46" s="414"/>
      <c r="Q46" s="414"/>
      <c r="R46" s="414"/>
      <c r="S46" s="415"/>
      <c r="T46" s="413"/>
      <c r="U46" s="414"/>
      <c r="V46" s="414"/>
      <c r="W46" s="414"/>
      <c r="X46" s="415"/>
      <c r="Y46" s="413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5"/>
      <c r="AK46" s="420"/>
      <c r="AL46" s="421"/>
      <c r="AM46" s="421"/>
      <c r="AN46" s="421"/>
      <c r="AO46" s="421"/>
      <c r="AP46" s="421"/>
      <c r="AQ46" s="421"/>
      <c r="AR46" s="422"/>
    </row>
    <row r="47" spans="1:44" ht="11.25" customHeight="1">
      <c r="A47" s="126" t="s">
        <v>234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</row>
    <row r="48" spans="1:44" ht="9.75" customHeight="1">
      <c r="A48" s="126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</row>
    <row r="49" spans="1:44" s="44" customFormat="1" ht="12.75" customHeight="1">
      <c r="A49" s="417" t="s">
        <v>210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9"/>
    </row>
    <row r="50" spans="1:44" s="44" customFormat="1" ht="6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s="44" customFormat="1" ht="12.75">
      <c r="A51" s="47" t="s">
        <v>283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46"/>
      <c r="R51" s="46"/>
      <c r="S51" s="395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7"/>
    </row>
    <row r="52" spans="1:44" s="44" customFormat="1" ht="25.5" customHeight="1">
      <c r="A52" s="45"/>
      <c r="B52" s="4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46"/>
      <c r="R52" s="46"/>
      <c r="S52" s="398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89"/>
    </row>
    <row r="53" spans="1:44" s="44" customFormat="1" ht="9.75" customHeight="1">
      <c r="A53" s="48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46"/>
      <c r="R53" s="46"/>
      <c r="S53" s="390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2"/>
    </row>
    <row r="54" spans="1:44" s="44" customFormat="1" ht="6" customHeight="1">
      <c r="A54" s="45"/>
      <c r="B54" s="48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s="44" customFormat="1" ht="12.75" customHeight="1">
      <c r="A55" s="417" t="s">
        <v>211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9"/>
    </row>
    <row r="56" spans="1:44" s="44" customFormat="1" ht="6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50" customFormat="1" ht="18" customHeight="1">
      <c r="A57" s="49" t="s">
        <v>212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P57" s="394"/>
      <c r="AQ57" s="383"/>
      <c r="AR57" s="384"/>
    </row>
    <row r="58" spans="1:44" s="44" customFormat="1" ht="6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52"/>
      <c r="AD58" s="52"/>
      <c r="AE58" s="52"/>
      <c r="AF58" s="52"/>
      <c r="AG58" s="52"/>
      <c r="AH58" s="52"/>
      <c r="AI58" s="52"/>
      <c r="AJ58" s="53"/>
      <c r="AK58" s="54"/>
      <c r="AL58" s="45"/>
      <c r="AM58" s="45"/>
      <c r="AN58" s="45"/>
      <c r="AO58" s="45"/>
      <c r="AP58" s="45"/>
      <c r="AQ58" s="45"/>
      <c r="AR58" s="45"/>
    </row>
    <row r="59" spans="1:44" s="44" customFormat="1" ht="9.75" customHeight="1">
      <c r="A59" s="45"/>
      <c r="B59" s="45"/>
      <c r="C59" s="385" t="s">
        <v>214</v>
      </c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</row>
    <row r="60" spans="1:44" s="44" customFormat="1" ht="10.5" customHeight="1">
      <c r="A60" s="45"/>
      <c r="B60" s="4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</row>
    <row r="61" spans="1:44" s="44" customFormat="1" ht="3.75" customHeight="1">
      <c r="A61" s="45"/>
      <c r="B61" s="45"/>
      <c r="C61" s="4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45"/>
      <c r="AM61" s="45"/>
      <c r="AN61" s="45"/>
      <c r="AO61" s="45"/>
      <c r="AP61" s="45"/>
      <c r="AQ61" s="45"/>
      <c r="AR61" s="45"/>
    </row>
    <row r="62" spans="1:44" s="50" customFormat="1" ht="12.75">
      <c r="A62" s="56" t="s">
        <v>284</v>
      </c>
      <c r="C62" s="5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395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6"/>
      <c r="AJ62" s="396"/>
      <c r="AK62" s="396"/>
      <c r="AL62" s="396"/>
      <c r="AM62" s="396"/>
      <c r="AN62" s="396"/>
      <c r="AO62" s="396"/>
      <c r="AP62" s="396"/>
      <c r="AQ62" s="396"/>
      <c r="AR62" s="397"/>
    </row>
    <row r="63" spans="1:44" s="50" customFormat="1" ht="17.25" customHeight="1">
      <c r="A63" s="407">
        <f>IF(AND(VALUE(AP57)=204,U62=""),"204-es kód esetén feltétlenül kérjük indokolni!","")</f>
      </c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51"/>
      <c r="U63" s="398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89"/>
    </row>
    <row r="64" spans="1:44" s="50" customFormat="1" ht="12.75" customHeight="1">
      <c r="A64" s="407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51"/>
      <c r="U64" s="390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2"/>
    </row>
    <row r="65" spans="1:44" s="59" customFormat="1" ht="5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</row>
    <row r="66" s="44" customFormat="1" ht="3" customHeight="1"/>
    <row r="67" spans="1:44" ht="4.5" customHeight="1">
      <c r="A67" s="60"/>
      <c r="B67" s="61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3"/>
    </row>
    <row r="68" spans="1:44" s="50" customFormat="1" ht="18" customHeight="1">
      <c r="A68" s="65" t="s">
        <v>285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404">
        <v>180</v>
      </c>
      <c r="O68" s="405"/>
      <c r="P68" s="405"/>
      <c r="Q68" s="405"/>
      <c r="R68" s="400"/>
      <c r="S68" s="401" t="s">
        <v>240</v>
      </c>
      <c r="T68" s="401"/>
      <c r="U68" s="401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6"/>
      <c r="AG68" s="66"/>
      <c r="AH68" s="66"/>
      <c r="AI68" s="66"/>
      <c r="AJ68" s="66"/>
      <c r="AK68" s="66"/>
      <c r="AL68" s="66"/>
      <c r="AM68" s="67"/>
      <c r="AN68" s="67"/>
      <c r="AO68" s="67"/>
      <c r="AP68" s="67"/>
      <c r="AQ68" s="67"/>
      <c r="AR68" s="68"/>
    </row>
    <row r="69" spans="1:44" ht="4.5" customHeigh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1"/>
      <c r="AN69" s="71"/>
      <c r="AO69" s="71"/>
      <c r="AP69" s="71"/>
      <c r="AQ69" s="72"/>
      <c r="AR69" s="73"/>
    </row>
    <row r="70" s="59" customFormat="1" ht="3" customHeight="1"/>
    <row r="71" spans="1:44" s="59" customFormat="1" ht="6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402" t="s">
        <v>213</v>
      </c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4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</row>
    <row r="72" spans="1:44" s="75" customFormat="1" ht="11.25" customHeight="1">
      <c r="A72" s="403">
        <v>10710801</v>
      </c>
      <c r="B72" s="403"/>
      <c r="C72" s="403"/>
      <c r="D72" s="403"/>
      <c r="E72" s="403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  <c r="AB72" s="402"/>
      <c r="AO72" s="393">
        <v>107108</v>
      </c>
      <c r="AP72" s="393"/>
      <c r="AQ72" s="393"/>
      <c r="AR72" s="393"/>
    </row>
    <row r="73" s="59" customFormat="1" ht="12.75"/>
    <row r="74" spans="1:44" s="337" customFormat="1" ht="12.75">
      <c r="A74" s="335" t="s">
        <v>0</v>
      </c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</row>
    <row r="75" spans="1:44" s="337" customFormat="1" ht="12.75">
      <c r="A75" s="416" t="str">
        <f>F19</f>
        <v>16935286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336"/>
      <c r="O75" s="336"/>
      <c r="P75" s="336"/>
      <c r="Q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</row>
    <row r="76" spans="1:44" s="337" customFormat="1" ht="12.75">
      <c r="A76" s="408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336"/>
      <c r="O76" s="336"/>
      <c r="P76" s="336"/>
      <c r="Q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</row>
    <row r="77" spans="1:44" s="337" customFormat="1" ht="12.75">
      <c r="A77" s="406">
        <f>LEFT(A75,1)*9+MID(A75,2,1)*7+MID(A75,3,1)*3+MID(A75,4,1)+MID(A75,5,1)*9+MID(A75,6,1)*7+MID(A75,7,1)*3</f>
        <v>164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336"/>
      <c r="O77" s="336"/>
      <c r="P77" s="336"/>
      <c r="Q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  <c r="AR77" s="336"/>
    </row>
    <row r="78" spans="1:44" s="337" customFormat="1" ht="12.75">
      <c r="A78" s="408">
        <f>MOD(A77,10)</f>
        <v>4</v>
      </c>
      <c r="B78" s="408"/>
      <c r="C78" s="408"/>
      <c r="D78" s="408"/>
      <c r="E78" s="408"/>
      <c r="F78" s="408"/>
      <c r="G78" s="409">
        <f>RIGHT(A75,1)*1</f>
        <v>6</v>
      </c>
      <c r="H78" s="409"/>
      <c r="I78" s="409"/>
      <c r="J78" s="409"/>
      <c r="K78" s="409"/>
      <c r="L78" s="409"/>
      <c r="M78" s="409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</row>
    <row r="79" spans="1:44" s="337" customFormat="1" ht="12.75">
      <c r="A79" s="408"/>
      <c r="B79" s="408"/>
      <c r="C79" s="408"/>
      <c r="D79" s="408"/>
      <c r="E79" s="408"/>
      <c r="F79" s="408"/>
      <c r="G79" s="409"/>
      <c r="H79" s="409"/>
      <c r="I79" s="409"/>
      <c r="J79" s="409"/>
      <c r="K79" s="409"/>
      <c r="L79" s="409"/>
      <c r="M79" s="409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</row>
    <row r="80" spans="1:44" s="337" customFormat="1" ht="12.75">
      <c r="A80" s="409">
        <f>IF(A78=0,0,10-A78)</f>
        <v>6</v>
      </c>
      <c r="B80" s="409"/>
      <c r="C80" s="409"/>
      <c r="D80" s="409"/>
      <c r="E80" s="409"/>
      <c r="F80" s="409"/>
      <c r="G80" s="339"/>
      <c r="H80" s="339"/>
      <c r="I80" s="339"/>
      <c r="J80" s="339"/>
      <c r="K80" s="339"/>
      <c r="L80" s="339"/>
      <c r="M80" s="339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</row>
    <row r="81" spans="1:44" s="337" customFormat="1" ht="12.75">
      <c r="A81" s="409"/>
      <c r="B81" s="409"/>
      <c r="C81" s="409"/>
      <c r="D81" s="409"/>
      <c r="E81" s="409"/>
      <c r="F81" s="409"/>
      <c r="G81" s="339"/>
      <c r="H81" s="339"/>
      <c r="I81" s="339"/>
      <c r="J81" s="339"/>
      <c r="K81" s="339"/>
      <c r="L81" s="339"/>
      <c r="M81" s="339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</row>
    <row r="82" spans="1:44" s="337" customFormat="1" ht="12.75">
      <c r="A82" s="336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</row>
    <row r="83" spans="1:44" s="337" customFormat="1" ht="12.75">
      <c r="A83" s="336"/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</row>
    <row r="84" spans="1:44" s="337" customFormat="1" ht="12.75">
      <c r="A84" s="340" t="s">
        <v>286</v>
      </c>
      <c r="B84" s="340"/>
      <c r="C84" s="340"/>
      <c r="D84" s="340">
        <v>99</v>
      </c>
      <c r="E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</row>
    <row r="85" s="341" customFormat="1" ht="12.75"/>
    <row r="86" spans="1:44" s="337" customFormat="1" ht="12.75">
      <c r="A86" s="335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8"/>
      <c r="U86" s="342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</row>
    <row r="87" spans="1:44" s="337" customFormat="1" ht="12.75">
      <c r="A87" s="336"/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8"/>
      <c r="U87" s="342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</row>
    <row r="88" spans="1:44" s="337" customFormat="1" ht="12.75">
      <c r="A88" s="336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8"/>
      <c r="U88" s="342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</row>
    <row r="111" spans="1:2" s="341" customFormat="1" ht="15">
      <c r="A111" s="354" t="s">
        <v>304</v>
      </c>
      <c r="B111" s="355" t="s">
        <v>305</v>
      </c>
    </row>
    <row r="112" spans="1:2" s="341" customFormat="1" ht="15">
      <c r="A112" s="354" t="s">
        <v>306</v>
      </c>
      <c r="B112" s="355" t="s">
        <v>307</v>
      </c>
    </row>
    <row r="113" spans="1:2" s="341" customFormat="1" ht="15">
      <c r="A113" s="354" t="s">
        <v>308</v>
      </c>
      <c r="B113" s="355" t="s">
        <v>309</v>
      </c>
    </row>
    <row r="114" spans="1:2" s="341" customFormat="1" ht="15">
      <c r="A114" s="354" t="s">
        <v>310</v>
      </c>
      <c r="B114" s="355" t="s">
        <v>311</v>
      </c>
    </row>
    <row r="115" spans="1:2" s="341" customFormat="1" ht="15">
      <c r="A115" s="354" t="s">
        <v>312</v>
      </c>
      <c r="B115" s="355" t="s">
        <v>313</v>
      </c>
    </row>
    <row r="116" spans="1:2" s="341" customFormat="1" ht="15">
      <c r="A116" s="354" t="s">
        <v>314</v>
      </c>
      <c r="B116" s="355" t="s">
        <v>315</v>
      </c>
    </row>
    <row r="117" spans="1:2" s="341" customFormat="1" ht="15">
      <c r="A117" s="354" t="s">
        <v>316</v>
      </c>
      <c r="B117" s="355" t="s">
        <v>317</v>
      </c>
    </row>
    <row r="118" spans="1:2" s="341" customFormat="1" ht="15">
      <c r="A118" s="354" t="s">
        <v>318</v>
      </c>
      <c r="B118" s="355" t="s">
        <v>319</v>
      </c>
    </row>
    <row r="119" spans="1:2" s="341" customFormat="1" ht="15">
      <c r="A119" s="354" t="s">
        <v>320</v>
      </c>
      <c r="B119" s="355" t="s">
        <v>321</v>
      </c>
    </row>
    <row r="120" spans="1:2" s="341" customFormat="1" ht="15">
      <c r="A120" s="354" t="s">
        <v>322</v>
      </c>
      <c r="B120" s="355">
        <v>10</v>
      </c>
    </row>
    <row r="121" spans="1:2" s="341" customFormat="1" ht="15">
      <c r="A121" s="354" t="s">
        <v>323</v>
      </c>
      <c r="B121" s="355">
        <v>16</v>
      </c>
    </row>
    <row r="122" spans="1:2" s="341" customFormat="1" ht="15">
      <c r="A122" s="354" t="s">
        <v>324</v>
      </c>
      <c r="B122" s="355">
        <v>11</v>
      </c>
    </row>
    <row r="123" spans="1:2" s="341" customFormat="1" ht="15">
      <c r="A123" s="354" t="s">
        <v>325</v>
      </c>
      <c r="B123" s="355">
        <v>12</v>
      </c>
    </row>
    <row r="124" spans="1:2" s="341" customFormat="1" ht="15">
      <c r="A124" s="354" t="s">
        <v>326</v>
      </c>
      <c r="B124" s="355">
        <v>13</v>
      </c>
    </row>
    <row r="125" spans="1:2" s="341" customFormat="1" ht="15">
      <c r="A125" s="354" t="s">
        <v>327</v>
      </c>
      <c r="B125" s="355">
        <v>14</v>
      </c>
    </row>
    <row r="126" spans="1:2" s="341" customFormat="1" ht="15">
      <c r="A126" s="354" t="s">
        <v>328</v>
      </c>
      <c r="B126" s="355">
        <v>15</v>
      </c>
    </row>
    <row r="127" spans="1:2" s="341" customFormat="1" ht="15">
      <c r="A127" s="354" t="s">
        <v>329</v>
      </c>
      <c r="B127" s="355">
        <v>17</v>
      </c>
    </row>
    <row r="128" spans="1:2" s="341" customFormat="1" ht="15">
      <c r="A128" s="354" t="s">
        <v>330</v>
      </c>
      <c r="B128" s="355">
        <v>18</v>
      </c>
    </row>
    <row r="129" spans="1:2" s="341" customFormat="1" ht="15">
      <c r="A129" s="354" t="s">
        <v>331</v>
      </c>
      <c r="B129" s="355">
        <v>19</v>
      </c>
    </row>
    <row r="130" spans="1:2" s="341" customFormat="1" ht="15">
      <c r="A130" s="354" t="s">
        <v>332</v>
      </c>
      <c r="B130" s="355">
        <v>20</v>
      </c>
    </row>
  </sheetData>
  <sheetProtection password="CC56" sheet="1" objects="1" scenarios="1" selectLockedCells="1"/>
  <mergeCells count="61">
    <mergeCell ref="U41:Z41"/>
    <mergeCell ref="AA41:AG41"/>
    <mergeCell ref="AH41:AR41"/>
    <mergeCell ref="A42:M42"/>
    <mergeCell ref="N42:T42"/>
    <mergeCell ref="U42:Z42"/>
    <mergeCell ref="AA42:AG42"/>
    <mergeCell ref="AH42:AR42"/>
    <mergeCell ref="E38:M38"/>
    <mergeCell ref="O38:P38"/>
    <mergeCell ref="A41:M41"/>
    <mergeCell ref="N41:T41"/>
    <mergeCell ref="A44:AR44"/>
    <mergeCell ref="Y45:AJ45"/>
    <mergeCell ref="AC7:AR10"/>
    <mergeCell ref="A7:Z10"/>
    <mergeCell ref="A12:AR16"/>
    <mergeCell ref="B21:AQ21"/>
    <mergeCell ref="F23:AQ24"/>
    <mergeCell ref="B27:E27"/>
    <mergeCell ref="G27:S27"/>
    <mergeCell ref="A38:C38"/>
    <mergeCell ref="D2:W3"/>
    <mergeCell ref="AK2:AR5"/>
    <mergeCell ref="D4:W4"/>
    <mergeCell ref="D5:W5"/>
    <mergeCell ref="A17:AR17"/>
    <mergeCell ref="F19:M19"/>
    <mergeCell ref="X19:AA19"/>
    <mergeCell ref="AE19:AO19"/>
    <mergeCell ref="AP19:AQ19"/>
    <mergeCell ref="W27:AK27"/>
    <mergeCell ref="AN27:AO27"/>
    <mergeCell ref="AE38:AP38"/>
    <mergeCell ref="S51:AR53"/>
    <mergeCell ref="AK45:AR45"/>
    <mergeCell ref="A49:AR49"/>
    <mergeCell ref="A40:AR40"/>
    <mergeCell ref="T46:X46"/>
    <mergeCell ref="AK46:AR46"/>
    <mergeCell ref="T45:X45"/>
    <mergeCell ref="AP57:AR57"/>
    <mergeCell ref="C59:AR60"/>
    <mergeCell ref="Y46:AJ46"/>
    <mergeCell ref="A45:N45"/>
    <mergeCell ref="O45:S45"/>
    <mergeCell ref="A55:AR55"/>
    <mergeCell ref="Q71:AB72"/>
    <mergeCell ref="A72:E72"/>
    <mergeCell ref="U62:AR64"/>
    <mergeCell ref="AO72:AR72"/>
    <mergeCell ref="A80:F81"/>
    <mergeCell ref="A46:N46"/>
    <mergeCell ref="O46:S46"/>
    <mergeCell ref="A75:M76"/>
    <mergeCell ref="A77:M77"/>
    <mergeCell ref="A78:F79"/>
    <mergeCell ref="G78:M79"/>
    <mergeCell ref="A63:S64"/>
    <mergeCell ref="N68:R68"/>
    <mergeCell ref="S68:U68"/>
  </mergeCells>
  <conditionalFormatting sqref="B18:AR18">
    <cfRule type="expression" priority="1" dxfId="0" stopIfTrue="1">
      <formula>ISERROR($B$22)</formula>
    </cfRule>
  </conditionalFormatting>
  <conditionalFormatting sqref="AC20:AK20">
    <cfRule type="expression" priority="2" dxfId="0" stopIfTrue="1">
      <formula>ISERROR(#REF!)</formula>
    </cfRule>
  </conditionalFormatting>
  <conditionalFormatting sqref="B21:AQ21">
    <cfRule type="expression" priority="3" dxfId="0" stopIfTrue="1">
      <formula>ISERROR($B$21)</formula>
    </cfRule>
  </conditionalFormatting>
  <conditionalFormatting sqref="AP19:AQ19">
    <cfRule type="expression" priority="4" dxfId="0" stopIfTrue="1">
      <formula>ISERROR(AP19)</formula>
    </cfRule>
  </conditionalFormatting>
  <dataValidations count="15">
    <dataValidation type="textLength" operator="equal" allowBlank="1" showInputMessage="1" showErrorMessage="1" error="4 karakter!" sqref="B27:E27">
      <formula1>4</formula1>
    </dataValidation>
    <dataValidation type="textLength" operator="equal" allowBlank="1" showInputMessage="1" showErrorMessage="1" prompt="Adószám első nyolc számjegye!" error="A törzsszám 8 karakter hosszú (adószám első 8 számjegye)!" sqref="F20:M20">
      <formula1>8</formula1>
    </dataValidation>
    <dataValidation type="list" operator="equal" allowBlank="1" showInputMessage="1" showErrorMessage="1" error="A főtevékenységi kód 4 karakter hosszú!" sqref="X20:AA20">
      <formula1>$A$63:$A$678</formula1>
    </dataValidation>
    <dataValidation type="list" allowBlank="1" showInputMessage="1" showErrorMessage="1" sqref="O38:P38">
      <formula1>"1,2,3,4,5,6,7,8,9,10,11,12,13,14,15,16,17,18,19,20,21,22,23,24,25,26,27,28,29,30,31"</formula1>
    </dataValidation>
    <dataValidation type="list" allowBlank="1" showInputMessage="1" showErrorMessage="1" sqref="E38:M38">
      <formula1>"január, február, március, április, május, június, július, augusztus, szeptember, október, november, december"</formula1>
    </dataValidation>
    <dataValidation type="whole" allowBlank="1" showInputMessage="1" showErrorMessage="1" sqref="N68:R68">
      <formula1>1</formula1>
      <formula2>99999</formula2>
    </dataValidation>
    <dataValidation type="textLength" operator="lessThan" allowBlank="1" showInputMessage="1" showErrorMessage="1" sqref="S51:AR53">
      <formula1>3001</formula1>
    </dataValidation>
    <dataValidation type="list" allowBlank="1" showInputMessage="1" showErrorMessage="1" sqref="AP57:AR57">
      <formula1>"201,202,203,204"</formula1>
    </dataValidation>
    <dataValidation type="textLength" operator="lessThan" allowBlank="1" showInputMessage="1" showErrorMessage="1" sqref="U62:AR64">
      <formula1>2001</formula1>
    </dataValidation>
    <dataValidation type="textLength" operator="equal" allowBlank="1" showInputMessage="1" showErrorMessage="1" error="A törzsszám 8 karakter hosszú (adószám első 8 számjegye)!" sqref="AK46:AR46">
      <formula1>8</formula1>
    </dataValidation>
    <dataValidation type="textLength" operator="lessThan" allowBlank="1" showInputMessage="1" showErrorMessage="1" sqref="A46:AJ46">
      <formula1>100</formula1>
    </dataValidation>
    <dataValidation type="list" allowBlank="1" showInputMessage="1" showErrorMessage="1" prompt="Válasszon a listából!" sqref="AE19:AO19">
      <formula1>$A$111:$A$130</formula1>
    </dataValidation>
    <dataValidation type="textLength" operator="equal" allowBlank="1" showInputMessage="1" showErrorMessage="1" error="4 karakter (pl. 0111)! Csak számokat tartalmazhat!" sqref="X19:AA19">
      <formula1>4</formula1>
    </dataValidation>
    <dataValidation type="list" allowBlank="1" showInputMessage="1" showErrorMessage="1" sqref="A38:C38">
      <formula1>"2008,2009"</formula1>
    </dataValidation>
    <dataValidation type="textLength" operator="equal" showInputMessage="1" showErrorMessage="1" prompt="Adószám első nyolc számjegye!&#10;A &quot;Törzsszám&quot;, a &quot;Megye&quot; és &quot;A kérdőív kitöltésére fordított idő&quot; rovatok kitöltése kiemelt fontosságú!" error="A törzsszám 8 karakter hosszú és csak számokat tartamazhat!" sqref="F19:M19">
      <formula1>8</formula1>
    </dataValidation>
  </dataValidations>
  <printOptions horizontalCentered="1"/>
  <pageMargins left="0.2755905511811024" right="0.2755905511811024" top="0.4724409448818898" bottom="0.11811023622047245" header="0.5118110236220472" footer="0.5118110236220472"/>
  <pageSetup fitToHeight="1" fitToWidth="1" horizontalDpi="600" verticalDpi="600" orientation="portrait" paperSize="9" r:id="rId5"/>
  <drawing r:id="rId4"/>
  <legacyDrawing r:id="rId3"/>
  <oleObjects>
    <oleObject progId="Word.Picture.8" shapeId="212339" r:id="rId1"/>
    <oleObject progId="Word.Picture.8" shapeId="638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56"/>
  <sheetViews>
    <sheetView showGridLines="0" workbookViewId="0" topLeftCell="A2">
      <selection activeCell="L26" sqref="L26:L27"/>
    </sheetView>
  </sheetViews>
  <sheetFormatPr defaultColWidth="9.00390625" defaultRowHeight="12.75"/>
  <cols>
    <col min="1" max="1" width="5.75390625" style="165" customWidth="1"/>
    <col min="2" max="2" width="4.75390625" style="165" customWidth="1"/>
    <col min="3" max="10" width="2.75390625" style="165" customWidth="1"/>
    <col min="11" max="11" width="6.125" style="165" customWidth="1"/>
    <col min="12" max="19" width="7.75390625" style="165" customWidth="1"/>
    <col min="20" max="16384" width="9.125" style="165" customWidth="1"/>
  </cols>
  <sheetData>
    <row r="1" spans="1:6" s="378" customFormat="1" ht="12.75" hidden="1">
      <c r="A1" s="379" t="s">
        <v>550</v>
      </c>
      <c r="B1" s="379" t="s">
        <v>319</v>
      </c>
      <c r="C1" s="378">
        <v>2008</v>
      </c>
      <c r="D1" s="378">
        <f>mho</f>
        <v>99</v>
      </c>
      <c r="E1" s="379" t="s">
        <v>307</v>
      </c>
      <c r="F1" s="378" t="str">
        <f>asz_azon1</f>
        <v>16935286</v>
      </c>
    </row>
    <row r="2" spans="1:19" s="127" customFormat="1" ht="19.5" customHeight="1">
      <c r="A2" s="127" t="s">
        <v>0</v>
      </c>
      <c r="C2" s="503" t="str">
        <f>elolap!$F$19</f>
        <v>16935286</v>
      </c>
      <c r="D2" s="504"/>
      <c r="E2" s="504"/>
      <c r="F2" s="504"/>
      <c r="G2" s="504"/>
      <c r="H2" s="504"/>
      <c r="I2" s="504"/>
      <c r="J2" s="505"/>
      <c r="S2" s="128" t="s">
        <v>228</v>
      </c>
    </row>
    <row r="3" s="127" customFormat="1" ht="12"/>
    <row r="4" spans="1:19" s="127" customFormat="1" ht="15">
      <c r="A4" s="127" t="s">
        <v>289</v>
      </c>
      <c r="G4" s="506" t="str">
        <f>elolap!$F$23</f>
        <v>Vác Város Levéltára</v>
      </c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8"/>
    </row>
    <row r="5" s="127" customFormat="1" ht="12">
      <c r="S5" s="128"/>
    </row>
    <row r="6" s="127" customFormat="1" ht="12"/>
    <row r="7" spans="1:19" s="127" customFormat="1" ht="15.75">
      <c r="A7" s="527" t="s">
        <v>253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</row>
    <row r="8" s="127" customFormat="1" ht="12">
      <c r="S8" s="130" t="s">
        <v>16</v>
      </c>
    </row>
    <row r="9" spans="1:19" s="127" customFormat="1" ht="4.5" customHeight="1">
      <c r="A9" s="533" t="s">
        <v>82</v>
      </c>
      <c r="B9" s="536" t="s">
        <v>3</v>
      </c>
      <c r="C9" s="537"/>
      <c r="D9" s="537"/>
      <c r="E9" s="537"/>
      <c r="F9" s="537"/>
      <c r="G9" s="537"/>
      <c r="H9" s="537"/>
      <c r="I9" s="537"/>
      <c r="J9" s="537"/>
      <c r="K9" s="538"/>
      <c r="L9" s="512" t="s">
        <v>153</v>
      </c>
      <c r="M9" s="514"/>
      <c r="N9" s="512" t="s">
        <v>176</v>
      </c>
      <c r="O9" s="514"/>
      <c r="P9" s="512" t="s">
        <v>177</v>
      </c>
      <c r="Q9" s="514"/>
      <c r="R9" s="512" t="s">
        <v>4</v>
      </c>
      <c r="S9" s="514"/>
    </row>
    <row r="10" spans="1:19" s="127" customFormat="1" ht="12" customHeight="1">
      <c r="A10" s="534"/>
      <c r="B10" s="539"/>
      <c r="C10" s="540"/>
      <c r="D10" s="540"/>
      <c r="E10" s="540"/>
      <c r="F10" s="540"/>
      <c r="G10" s="540"/>
      <c r="H10" s="540"/>
      <c r="I10" s="540"/>
      <c r="J10" s="540"/>
      <c r="K10" s="541"/>
      <c r="L10" s="515"/>
      <c r="M10" s="517"/>
      <c r="N10" s="515"/>
      <c r="O10" s="517"/>
      <c r="P10" s="515"/>
      <c r="Q10" s="517"/>
      <c r="R10" s="515" t="s">
        <v>4</v>
      </c>
      <c r="S10" s="517"/>
    </row>
    <row r="11" spans="1:19" s="127" customFormat="1" ht="15.75" customHeight="1">
      <c r="A11" s="534"/>
      <c r="B11" s="539"/>
      <c r="C11" s="540"/>
      <c r="D11" s="540"/>
      <c r="E11" s="540"/>
      <c r="F11" s="540"/>
      <c r="G11" s="540"/>
      <c r="H11" s="540"/>
      <c r="I11" s="540"/>
      <c r="J11" s="540"/>
      <c r="K11" s="541"/>
      <c r="L11" s="515"/>
      <c r="M11" s="517"/>
      <c r="N11" s="515"/>
      <c r="O11" s="517"/>
      <c r="P11" s="515"/>
      <c r="Q11" s="517"/>
      <c r="R11" s="515"/>
      <c r="S11" s="517"/>
    </row>
    <row r="12" spans="1:19" s="127" customFormat="1" ht="17.25" customHeight="1">
      <c r="A12" s="534"/>
      <c r="B12" s="539"/>
      <c r="C12" s="540"/>
      <c r="D12" s="540"/>
      <c r="E12" s="540"/>
      <c r="F12" s="540"/>
      <c r="G12" s="540"/>
      <c r="H12" s="540"/>
      <c r="I12" s="540"/>
      <c r="J12" s="540"/>
      <c r="K12" s="541"/>
      <c r="L12" s="518"/>
      <c r="M12" s="520"/>
      <c r="N12" s="518"/>
      <c r="O12" s="520"/>
      <c r="P12" s="518"/>
      <c r="Q12" s="520"/>
      <c r="R12" s="518"/>
      <c r="S12" s="520"/>
    </row>
    <row r="13" spans="1:19" s="127" customFormat="1" ht="15.75" customHeight="1">
      <c r="A13" s="534"/>
      <c r="B13" s="539"/>
      <c r="C13" s="540"/>
      <c r="D13" s="540"/>
      <c r="E13" s="540"/>
      <c r="F13" s="540"/>
      <c r="G13" s="540"/>
      <c r="H13" s="540"/>
      <c r="I13" s="540"/>
      <c r="J13" s="540"/>
      <c r="K13" s="541"/>
      <c r="L13" s="133" t="s">
        <v>29</v>
      </c>
      <c r="M13" s="133" t="s">
        <v>175</v>
      </c>
      <c r="N13" s="133" t="s">
        <v>29</v>
      </c>
      <c r="O13" s="133" t="s">
        <v>175</v>
      </c>
      <c r="P13" s="133" t="s">
        <v>29</v>
      </c>
      <c r="Q13" s="133" t="s">
        <v>175</v>
      </c>
      <c r="R13" s="133" t="s">
        <v>29</v>
      </c>
      <c r="S13" s="133" t="s">
        <v>175</v>
      </c>
    </row>
    <row r="14" spans="1:19" s="127" customFormat="1" ht="12.75" customHeight="1">
      <c r="A14" s="535"/>
      <c r="B14" s="542"/>
      <c r="C14" s="543"/>
      <c r="D14" s="543"/>
      <c r="E14" s="543"/>
      <c r="F14" s="543"/>
      <c r="G14" s="543"/>
      <c r="H14" s="543"/>
      <c r="I14" s="543"/>
      <c r="J14" s="543"/>
      <c r="K14" s="544"/>
      <c r="L14" s="136" t="s">
        <v>5</v>
      </c>
      <c r="M14" s="136" t="s">
        <v>6</v>
      </c>
      <c r="N14" s="136" t="s">
        <v>7</v>
      </c>
      <c r="O14" s="136" t="s">
        <v>8</v>
      </c>
      <c r="P14" s="137" t="s">
        <v>83</v>
      </c>
      <c r="Q14" s="138" t="s">
        <v>84</v>
      </c>
      <c r="R14" s="139" t="s">
        <v>85</v>
      </c>
      <c r="S14" s="140" t="s">
        <v>86</v>
      </c>
    </row>
    <row r="15" spans="1:20" s="127" customFormat="1" ht="11.25" customHeight="1">
      <c r="A15" s="530">
        <v>1</v>
      </c>
      <c r="B15" s="141" t="s">
        <v>9</v>
      </c>
      <c r="C15" s="141"/>
      <c r="D15" s="141"/>
      <c r="E15" s="141"/>
      <c r="F15" s="141"/>
      <c r="G15" s="141"/>
      <c r="H15" s="141"/>
      <c r="I15" s="141"/>
      <c r="J15" s="545"/>
      <c r="K15" s="546"/>
      <c r="L15" s="499">
        <v>2</v>
      </c>
      <c r="M15" s="499"/>
      <c r="N15" s="499"/>
      <c r="O15" s="499"/>
      <c r="P15" s="499"/>
      <c r="Q15" s="499"/>
      <c r="R15" s="497">
        <f>L15+N15+P15</f>
        <v>2</v>
      </c>
      <c r="S15" s="497">
        <f>M15+O15+Q15</f>
        <v>0</v>
      </c>
      <c r="T15" s="491">
        <v>100</v>
      </c>
    </row>
    <row r="16" spans="1:20" s="127" customFormat="1" ht="11.25" customHeight="1">
      <c r="A16" s="531"/>
      <c r="B16" s="141" t="s">
        <v>116</v>
      </c>
      <c r="C16" s="141"/>
      <c r="D16" s="141"/>
      <c r="E16" s="141"/>
      <c r="F16" s="141"/>
      <c r="G16" s="141"/>
      <c r="H16" s="141"/>
      <c r="I16" s="141"/>
      <c r="J16" s="528" t="s">
        <v>13</v>
      </c>
      <c r="K16" s="529"/>
      <c r="L16" s="501"/>
      <c r="M16" s="501"/>
      <c r="N16" s="501"/>
      <c r="O16" s="501"/>
      <c r="P16" s="501"/>
      <c r="Q16" s="501"/>
      <c r="R16" s="502"/>
      <c r="S16" s="502"/>
      <c r="T16" s="492"/>
    </row>
    <row r="17" spans="1:20" s="127" customFormat="1" ht="11.25" customHeight="1">
      <c r="A17" s="531"/>
      <c r="B17" s="141" t="s">
        <v>100</v>
      </c>
      <c r="C17" s="141"/>
      <c r="D17" s="141"/>
      <c r="E17" s="141"/>
      <c r="F17" s="141"/>
      <c r="G17" s="141"/>
      <c r="H17" s="141"/>
      <c r="I17" s="141"/>
      <c r="J17" s="528" t="s">
        <v>79</v>
      </c>
      <c r="K17" s="529"/>
      <c r="L17" s="501"/>
      <c r="M17" s="501"/>
      <c r="N17" s="501"/>
      <c r="O17" s="501"/>
      <c r="P17" s="501"/>
      <c r="Q17" s="501"/>
      <c r="R17" s="502"/>
      <c r="S17" s="502"/>
      <c r="T17" s="492"/>
    </row>
    <row r="18" spans="1:20" s="127" customFormat="1" ht="11.25" customHeight="1">
      <c r="A18" s="532"/>
      <c r="B18" s="146" t="s">
        <v>10</v>
      </c>
      <c r="C18" s="146"/>
      <c r="D18" s="146"/>
      <c r="E18" s="146"/>
      <c r="F18" s="146"/>
      <c r="G18" s="146"/>
      <c r="H18" s="146"/>
      <c r="I18" s="146"/>
      <c r="J18" s="528" t="s">
        <v>12</v>
      </c>
      <c r="K18" s="529"/>
      <c r="L18" s="500"/>
      <c r="M18" s="500"/>
      <c r="N18" s="500"/>
      <c r="O18" s="500"/>
      <c r="P18" s="500"/>
      <c r="Q18" s="500"/>
      <c r="R18" s="498"/>
      <c r="S18" s="498"/>
      <c r="T18" s="492"/>
    </row>
    <row r="19" spans="1:20" s="127" customFormat="1" ht="12">
      <c r="A19" s="147"/>
      <c r="B19" s="141" t="s">
        <v>11</v>
      </c>
      <c r="C19" s="141"/>
      <c r="D19" s="141"/>
      <c r="E19" s="141"/>
      <c r="F19" s="141"/>
      <c r="G19" s="141"/>
      <c r="H19" s="141"/>
      <c r="I19" s="141"/>
      <c r="J19" s="528" t="s">
        <v>117</v>
      </c>
      <c r="K19" s="529"/>
      <c r="L19" s="499"/>
      <c r="M19" s="499"/>
      <c r="N19" s="499"/>
      <c r="O19" s="499"/>
      <c r="P19" s="499"/>
      <c r="Q19" s="499"/>
      <c r="R19" s="497">
        <f>L19+N19+P19</f>
        <v>0</v>
      </c>
      <c r="S19" s="497">
        <f>M19+O19+Q19</f>
        <v>0</v>
      </c>
      <c r="T19" s="491">
        <v>200</v>
      </c>
    </row>
    <row r="20" spans="1:20" s="127" customFormat="1" ht="12">
      <c r="A20" s="147">
        <v>2</v>
      </c>
      <c r="B20" s="141" t="s">
        <v>74</v>
      </c>
      <c r="C20" s="141"/>
      <c r="D20" s="141"/>
      <c r="E20" s="141"/>
      <c r="F20" s="141"/>
      <c r="G20" s="141"/>
      <c r="H20" s="141"/>
      <c r="I20" s="141"/>
      <c r="J20" s="559"/>
      <c r="K20" s="560"/>
      <c r="L20" s="501"/>
      <c r="M20" s="501"/>
      <c r="N20" s="501"/>
      <c r="O20" s="501"/>
      <c r="P20" s="501"/>
      <c r="Q20" s="501"/>
      <c r="R20" s="502"/>
      <c r="S20" s="502"/>
      <c r="T20" s="492"/>
    </row>
    <row r="21" spans="1:20" s="127" customFormat="1" ht="12.75" customHeight="1">
      <c r="A21" s="147"/>
      <c r="B21" s="141" t="s">
        <v>26</v>
      </c>
      <c r="C21" s="141"/>
      <c r="D21" s="141"/>
      <c r="E21" s="141"/>
      <c r="F21" s="141"/>
      <c r="G21" s="141"/>
      <c r="H21" s="141"/>
      <c r="I21" s="141"/>
      <c r="J21" s="559"/>
      <c r="K21" s="560"/>
      <c r="L21" s="500"/>
      <c r="M21" s="500"/>
      <c r="N21" s="500"/>
      <c r="O21" s="500"/>
      <c r="P21" s="500"/>
      <c r="Q21" s="500"/>
      <c r="R21" s="498"/>
      <c r="S21" s="498"/>
      <c r="T21" s="492"/>
    </row>
    <row r="22" spans="1:20" s="149" customFormat="1" ht="12.75" customHeight="1">
      <c r="A22" s="530">
        <v>3</v>
      </c>
      <c r="B22" s="547" t="s">
        <v>106</v>
      </c>
      <c r="C22" s="548"/>
      <c r="D22" s="548"/>
      <c r="E22" s="548"/>
      <c r="F22" s="548"/>
      <c r="G22" s="548"/>
      <c r="H22" s="548"/>
      <c r="I22" s="548"/>
      <c r="J22" s="548"/>
      <c r="K22" s="549"/>
      <c r="L22" s="497">
        <f aca="true" t="shared" si="0" ref="L22:S22">SUM(L15:L21)</f>
        <v>2</v>
      </c>
      <c r="M22" s="497">
        <f t="shared" si="0"/>
        <v>0</v>
      </c>
      <c r="N22" s="497">
        <f t="shared" si="0"/>
        <v>0</v>
      </c>
      <c r="O22" s="497">
        <f t="shared" si="0"/>
        <v>0</v>
      </c>
      <c r="P22" s="497">
        <f t="shared" si="0"/>
        <v>0</v>
      </c>
      <c r="Q22" s="497">
        <f t="shared" si="0"/>
        <v>0</v>
      </c>
      <c r="R22" s="497">
        <f t="shared" si="0"/>
        <v>2</v>
      </c>
      <c r="S22" s="497">
        <f t="shared" si="0"/>
        <v>0</v>
      </c>
      <c r="T22" s="491">
        <v>300</v>
      </c>
    </row>
    <row r="23" spans="1:20" s="149" customFormat="1" ht="12.75" customHeight="1">
      <c r="A23" s="531"/>
      <c r="B23" s="550" t="s">
        <v>80</v>
      </c>
      <c r="C23" s="551"/>
      <c r="D23" s="551"/>
      <c r="E23" s="551"/>
      <c r="F23" s="551"/>
      <c r="G23" s="551"/>
      <c r="H23" s="551"/>
      <c r="I23" s="551"/>
      <c r="J23" s="551"/>
      <c r="K23" s="552"/>
      <c r="L23" s="498"/>
      <c r="M23" s="498"/>
      <c r="N23" s="498"/>
      <c r="O23" s="498"/>
      <c r="P23" s="498"/>
      <c r="Q23" s="498"/>
      <c r="R23" s="498"/>
      <c r="S23" s="498"/>
      <c r="T23" s="492"/>
    </row>
    <row r="24" spans="1:20" s="127" customFormat="1" ht="12">
      <c r="A24" s="530">
        <v>4</v>
      </c>
      <c r="B24" s="553" t="s">
        <v>118</v>
      </c>
      <c r="C24" s="554"/>
      <c r="D24" s="554"/>
      <c r="E24" s="554"/>
      <c r="F24" s="554"/>
      <c r="G24" s="554"/>
      <c r="H24" s="554"/>
      <c r="I24" s="554"/>
      <c r="J24" s="554"/>
      <c r="K24" s="555"/>
      <c r="L24" s="499"/>
      <c r="M24" s="499"/>
      <c r="N24" s="499"/>
      <c r="O24" s="499"/>
      <c r="P24" s="499"/>
      <c r="Q24" s="499"/>
      <c r="R24" s="497">
        <f>L24+N24+P24</f>
        <v>0</v>
      </c>
      <c r="S24" s="497">
        <f>M24+O24+Q24</f>
        <v>0</v>
      </c>
      <c r="T24" s="491">
        <v>500</v>
      </c>
    </row>
    <row r="25" spans="1:20" s="127" customFormat="1" ht="12">
      <c r="A25" s="532"/>
      <c r="B25" s="556"/>
      <c r="C25" s="557"/>
      <c r="D25" s="557"/>
      <c r="E25" s="557"/>
      <c r="F25" s="557"/>
      <c r="G25" s="557"/>
      <c r="H25" s="557"/>
      <c r="I25" s="557"/>
      <c r="J25" s="557"/>
      <c r="K25" s="558"/>
      <c r="L25" s="500"/>
      <c r="M25" s="500"/>
      <c r="N25" s="500"/>
      <c r="O25" s="500"/>
      <c r="P25" s="500"/>
      <c r="Q25" s="500"/>
      <c r="R25" s="498"/>
      <c r="S25" s="498"/>
      <c r="T25" s="492"/>
    </row>
    <row r="26" spans="1:20" s="127" customFormat="1" ht="12.75" customHeight="1">
      <c r="A26" s="539">
        <v>5</v>
      </c>
      <c r="B26" s="547" t="s">
        <v>248</v>
      </c>
      <c r="C26" s="561"/>
      <c r="D26" s="561"/>
      <c r="E26" s="561"/>
      <c r="F26" s="561"/>
      <c r="G26" s="561"/>
      <c r="H26" s="561"/>
      <c r="I26" s="561"/>
      <c r="J26" s="561"/>
      <c r="K26" s="562"/>
      <c r="L26" s="499">
        <v>2</v>
      </c>
      <c r="M26" s="499"/>
      <c r="N26" s="499"/>
      <c r="O26" s="499"/>
      <c r="P26" s="499"/>
      <c r="Q26" s="499"/>
      <c r="R26" s="497">
        <f>L26+N26+P26</f>
        <v>2</v>
      </c>
      <c r="S26" s="497">
        <f>M26+O26+Q26</f>
        <v>0</v>
      </c>
      <c r="T26" s="491">
        <v>600</v>
      </c>
    </row>
    <row r="27" spans="1:20" s="127" customFormat="1" ht="13.5" customHeight="1">
      <c r="A27" s="542"/>
      <c r="B27" s="563"/>
      <c r="C27" s="564"/>
      <c r="D27" s="564"/>
      <c r="E27" s="564"/>
      <c r="F27" s="564"/>
      <c r="G27" s="564"/>
      <c r="H27" s="564"/>
      <c r="I27" s="564"/>
      <c r="J27" s="564"/>
      <c r="K27" s="565"/>
      <c r="L27" s="500"/>
      <c r="M27" s="500"/>
      <c r="N27" s="500"/>
      <c r="O27" s="500"/>
      <c r="P27" s="500"/>
      <c r="Q27" s="500"/>
      <c r="R27" s="498"/>
      <c r="S27" s="498"/>
      <c r="T27" s="492"/>
    </row>
    <row r="28" spans="1:19" s="127" customFormat="1" ht="13.5" customHeight="1">
      <c r="A28" s="13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41"/>
      <c r="M28" s="141"/>
      <c r="N28" s="141"/>
      <c r="O28" s="141"/>
      <c r="P28" s="141"/>
      <c r="Q28" s="141"/>
      <c r="R28" s="141"/>
      <c r="S28" s="141"/>
    </row>
    <row r="29" s="127" customFormat="1" ht="12">
      <c r="A29" s="153"/>
    </row>
    <row r="30" spans="1:19" s="149" customFormat="1" ht="32.25" customHeight="1">
      <c r="A30" s="573" t="s">
        <v>193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5"/>
      <c r="P30" s="572" t="s">
        <v>4</v>
      </c>
      <c r="Q30" s="572"/>
      <c r="R30" s="572" t="s">
        <v>179</v>
      </c>
      <c r="S30" s="572"/>
    </row>
    <row r="31" spans="1:20" s="149" customFormat="1" ht="21" customHeight="1">
      <c r="A31" s="154">
        <v>6</v>
      </c>
      <c r="B31" s="524" t="s">
        <v>77</v>
      </c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6"/>
      <c r="N31" s="566" t="s">
        <v>95</v>
      </c>
      <c r="O31" s="567"/>
      <c r="P31" s="493"/>
      <c r="Q31" s="494"/>
      <c r="R31" s="493"/>
      <c r="S31" s="494"/>
      <c r="T31" s="358">
        <v>1000</v>
      </c>
    </row>
    <row r="32" spans="1:20" s="149" customFormat="1" ht="21" customHeight="1">
      <c r="A32" s="154">
        <v>7</v>
      </c>
      <c r="B32" s="524" t="s">
        <v>75</v>
      </c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6"/>
      <c r="N32" s="566"/>
      <c r="O32" s="567"/>
      <c r="P32" s="493"/>
      <c r="Q32" s="494"/>
      <c r="R32" s="493"/>
      <c r="S32" s="494"/>
      <c r="T32" s="358">
        <v>2000</v>
      </c>
    </row>
    <row r="33" spans="1:20" s="149" customFormat="1" ht="21" customHeight="1">
      <c r="A33" s="154">
        <v>8</v>
      </c>
      <c r="B33" s="524" t="s">
        <v>172</v>
      </c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6"/>
      <c r="N33" s="568" t="s">
        <v>152</v>
      </c>
      <c r="O33" s="567"/>
      <c r="P33" s="493"/>
      <c r="Q33" s="494"/>
      <c r="R33" s="493"/>
      <c r="S33" s="494"/>
      <c r="T33" s="358">
        <v>3000</v>
      </c>
    </row>
    <row r="34" spans="1:20" s="149" customFormat="1" ht="21" customHeight="1">
      <c r="A34" s="154">
        <v>9</v>
      </c>
      <c r="B34" s="547" t="s">
        <v>178</v>
      </c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2"/>
      <c r="N34" s="569" t="s">
        <v>14</v>
      </c>
      <c r="O34" s="570"/>
      <c r="P34" s="493"/>
      <c r="Q34" s="494"/>
      <c r="R34" s="493"/>
      <c r="S34" s="494"/>
      <c r="T34" s="358">
        <v>4000</v>
      </c>
    </row>
    <row r="35" spans="1:20" s="149" customFormat="1" ht="21" customHeight="1">
      <c r="A35" s="154">
        <v>10</v>
      </c>
      <c r="B35" s="563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69" t="s">
        <v>15</v>
      </c>
      <c r="O35" s="570"/>
      <c r="P35" s="493"/>
      <c r="Q35" s="494"/>
      <c r="R35" s="493"/>
      <c r="S35" s="494"/>
      <c r="T35" s="358">
        <v>5000</v>
      </c>
    </row>
    <row r="36" spans="1:20" s="149" customFormat="1" ht="21" customHeight="1">
      <c r="A36" s="154">
        <v>11</v>
      </c>
      <c r="B36" s="524" t="s">
        <v>148</v>
      </c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6"/>
      <c r="P36" s="493"/>
      <c r="Q36" s="494"/>
      <c r="R36" s="493"/>
      <c r="S36" s="494"/>
      <c r="T36" s="358">
        <v>6000</v>
      </c>
    </row>
    <row r="37" spans="1:20" s="149" customFormat="1" ht="21" customHeight="1">
      <c r="A37" s="154">
        <v>12</v>
      </c>
      <c r="B37" s="524" t="s">
        <v>149</v>
      </c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6"/>
      <c r="P37" s="495">
        <f>SUM(P38:Q40)</f>
        <v>0</v>
      </c>
      <c r="Q37" s="496"/>
      <c r="R37" s="495">
        <f>SUM(R38:S40)</f>
        <v>0</v>
      </c>
      <c r="S37" s="496"/>
      <c r="T37" s="358">
        <v>7000</v>
      </c>
    </row>
    <row r="38" spans="1:20" s="149" customFormat="1" ht="21" customHeight="1">
      <c r="A38" s="154">
        <v>13</v>
      </c>
      <c r="B38" s="512" t="s">
        <v>246</v>
      </c>
      <c r="C38" s="513"/>
      <c r="D38" s="513"/>
      <c r="E38" s="514"/>
      <c r="F38" s="509" t="s">
        <v>171</v>
      </c>
      <c r="G38" s="510"/>
      <c r="H38" s="510"/>
      <c r="I38" s="510"/>
      <c r="J38" s="510"/>
      <c r="K38" s="510"/>
      <c r="L38" s="510"/>
      <c r="M38" s="510"/>
      <c r="N38" s="510"/>
      <c r="O38" s="511"/>
      <c r="P38" s="493"/>
      <c r="Q38" s="494"/>
      <c r="R38" s="493"/>
      <c r="S38" s="494"/>
      <c r="T38" s="358">
        <v>7100</v>
      </c>
    </row>
    <row r="39" spans="1:20" s="149" customFormat="1" ht="21" customHeight="1">
      <c r="A39" s="154">
        <v>14</v>
      </c>
      <c r="B39" s="515"/>
      <c r="C39" s="516"/>
      <c r="D39" s="516"/>
      <c r="E39" s="517"/>
      <c r="F39" s="509" t="s">
        <v>151</v>
      </c>
      <c r="G39" s="510"/>
      <c r="H39" s="510"/>
      <c r="I39" s="510"/>
      <c r="J39" s="510"/>
      <c r="K39" s="510"/>
      <c r="L39" s="510"/>
      <c r="M39" s="510"/>
      <c r="N39" s="510"/>
      <c r="O39" s="511"/>
      <c r="P39" s="493"/>
      <c r="Q39" s="494"/>
      <c r="R39" s="493"/>
      <c r="S39" s="494"/>
      <c r="T39" s="358">
        <v>7200</v>
      </c>
    </row>
    <row r="40" spans="1:20" s="149" customFormat="1" ht="21" customHeight="1">
      <c r="A40" s="154">
        <v>15</v>
      </c>
      <c r="B40" s="518"/>
      <c r="C40" s="519"/>
      <c r="D40" s="519"/>
      <c r="E40" s="520"/>
      <c r="F40" s="521" t="s">
        <v>241</v>
      </c>
      <c r="G40" s="522"/>
      <c r="H40" s="522"/>
      <c r="I40" s="522"/>
      <c r="J40" s="522"/>
      <c r="K40" s="522"/>
      <c r="L40" s="522"/>
      <c r="M40" s="522"/>
      <c r="N40" s="522"/>
      <c r="O40" s="523"/>
      <c r="P40" s="493"/>
      <c r="Q40" s="494"/>
      <c r="R40" s="493"/>
      <c r="S40" s="494"/>
      <c r="T40" s="358">
        <v>7300</v>
      </c>
    </row>
    <row r="41" spans="1:20" s="149" customFormat="1" ht="21" customHeight="1">
      <c r="A41" s="154">
        <v>16</v>
      </c>
      <c r="B41" s="524" t="s">
        <v>150</v>
      </c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6"/>
      <c r="P41" s="495">
        <f>SUM(P42:Q44)</f>
        <v>0</v>
      </c>
      <c r="Q41" s="496"/>
      <c r="R41" s="495">
        <f>SUM(R42:S44)</f>
        <v>0</v>
      </c>
      <c r="S41" s="496"/>
      <c r="T41" s="358">
        <v>8000</v>
      </c>
    </row>
    <row r="42" spans="1:20" s="149" customFormat="1" ht="21.75" customHeight="1">
      <c r="A42" s="154">
        <v>17</v>
      </c>
      <c r="B42" s="512" t="s">
        <v>247</v>
      </c>
      <c r="C42" s="513"/>
      <c r="D42" s="513"/>
      <c r="E42" s="514"/>
      <c r="F42" s="509" t="s">
        <v>171</v>
      </c>
      <c r="G42" s="510"/>
      <c r="H42" s="510"/>
      <c r="I42" s="510"/>
      <c r="J42" s="510"/>
      <c r="K42" s="510"/>
      <c r="L42" s="510"/>
      <c r="M42" s="510"/>
      <c r="N42" s="510"/>
      <c r="O42" s="511"/>
      <c r="P42" s="493"/>
      <c r="Q42" s="494"/>
      <c r="R42" s="493"/>
      <c r="S42" s="494"/>
      <c r="T42" s="358">
        <v>8100</v>
      </c>
    </row>
    <row r="43" spans="1:20" s="149" customFormat="1" ht="21.75" customHeight="1">
      <c r="A43" s="154">
        <v>18</v>
      </c>
      <c r="B43" s="515"/>
      <c r="C43" s="516"/>
      <c r="D43" s="516"/>
      <c r="E43" s="517"/>
      <c r="F43" s="509" t="s">
        <v>151</v>
      </c>
      <c r="G43" s="510"/>
      <c r="H43" s="510"/>
      <c r="I43" s="510"/>
      <c r="J43" s="510"/>
      <c r="K43" s="510"/>
      <c r="L43" s="510"/>
      <c r="M43" s="510"/>
      <c r="N43" s="510"/>
      <c r="O43" s="511"/>
      <c r="P43" s="493"/>
      <c r="Q43" s="494"/>
      <c r="R43" s="493"/>
      <c r="S43" s="494"/>
      <c r="T43" s="358">
        <v>8200</v>
      </c>
    </row>
    <row r="44" spans="1:20" s="149" customFormat="1" ht="21.75" customHeight="1">
      <c r="A44" s="134">
        <v>19</v>
      </c>
      <c r="B44" s="518"/>
      <c r="C44" s="519"/>
      <c r="D44" s="519"/>
      <c r="E44" s="520"/>
      <c r="F44" s="521" t="s">
        <v>241</v>
      </c>
      <c r="G44" s="522"/>
      <c r="H44" s="522"/>
      <c r="I44" s="522"/>
      <c r="J44" s="522"/>
      <c r="K44" s="522"/>
      <c r="L44" s="522"/>
      <c r="M44" s="522"/>
      <c r="N44" s="522"/>
      <c r="O44" s="523"/>
      <c r="P44" s="493"/>
      <c r="Q44" s="494"/>
      <c r="R44" s="493"/>
      <c r="S44" s="494"/>
      <c r="T44" s="358">
        <v>8300</v>
      </c>
    </row>
    <row r="45" s="127" customFormat="1" ht="12">
      <c r="A45" s="153"/>
    </row>
    <row r="46" s="127" customFormat="1" ht="13.5">
      <c r="A46" s="161" t="s">
        <v>133</v>
      </c>
    </row>
    <row r="47" spans="1:13" s="127" customFormat="1" ht="13.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</row>
    <row r="48" spans="1:13" s="127" customFormat="1" ht="13.5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</row>
    <row r="49" spans="1:13" s="127" customFormat="1" ht="5.25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3" s="127" customFormat="1" ht="3.75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</row>
    <row r="51" spans="1:13" s="127" customFormat="1" ht="6.7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</row>
    <row r="52" spans="1:13" s="127" customFormat="1" ht="13.5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</row>
    <row r="53" spans="1:13" s="127" customFormat="1" ht="4.5" customHeight="1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1:13" s="127" customFormat="1" ht="13.5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</row>
    <row r="55" s="127" customFormat="1" ht="12">
      <c r="A55" s="153"/>
    </row>
    <row r="56" spans="1:19" s="127" customFormat="1" ht="12">
      <c r="A56" s="153"/>
      <c r="B56" s="571">
        <v>2</v>
      </c>
      <c r="C56" s="571"/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164">
        <v>107108</v>
      </c>
    </row>
  </sheetData>
  <sheetProtection password="CC56" sheet="1" objects="1" scenarios="1" selectLockedCells="1"/>
  <mergeCells count="120">
    <mergeCell ref="P43:Q43"/>
    <mergeCell ref="B56:R56"/>
    <mergeCell ref="P30:Q30"/>
    <mergeCell ref="R30:S30"/>
    <mergeCell ref="A30:O30"/>
    <mergeCell ref="B34:M35"/>
    <mergeCell ref="B31:M31"/>
    <mergeCell ref="B32:M32"/>
    <mergeCell ref="B33:M33"/>
    <mergeCell ref="P44:Q44"/>
    <mergeCell ref="N31:O32"/>
    <mergeCell ref="N33:O33"/>
    <mergeCell ref="N34:O34"/>
    <mergeCell ref="N35:O35"/>
    <mergeCell ref="P31:Q31"/>
    <mergeCell ref="P42:Q42"/>
    <mergeCell ref="P35:Q35"/>
    <mergeCell ref="P36:Q36"/>
    <mergeCell ref="P37:Q37"/>
    <mergeCell ref="P38:Q38"/>
    <mergeCell ref="P39:Q39"/>
    <mergeCell ref="J19:K19"/>
    <mergeCell ref="J17:K17"/>
    <mergeCell ref="P40:Q40"/>
    <mergeCell ref="P41:Q41"/>
    <mergeCell ref="P33:Q33"/>
    <mergeCell ref="B36:O36"/>
    <mergeCell ref="B37:O37"/>
    <mergeCell ref="P34:Q34"/>
    <mergeCell ref="P32:Q32"/>
    <mergeCell ref="B38:E40"/>
    <mergeCell ref="J15:K15"/>
    <mergeCell ref="A26:A27"/>
    <mergeCell ref="A24:A25"/>
    <mergeCell ref="A22:A23"/>
    <mergeCell ref="B22:K22"/>
    <mergeCell ref="B23:K23"/>
    <mergeCell ref="B24:K25"/>
    <mergeCell ref="J20:K20"/>
    <mergeCell ref="J21:K21"/>
    <mergeCell ref="B26:K27"/>
    <mergeCell ref="A7:S7"/>
    <mergeCell ref="J16:K16"/>
    <mergeCell ref="J18:K18"/>
    <mergeCell ref="A15:A18"/>
    <mergeCell ref="L9:M12"/>
    <mergeCell ref="N9:O12"/>
    <mergeCell ref="P9:Q12"/>
    <mergeCell ref="R9:S12"/>
    <mergeCell ref="A9:A14"/>
    <mergeCell ref="B9:K14"/>
    <mergeCell ref="F38:O38"/>
    <mergeCell ref="B42:E44"/>
    <mergeCell ref="F39:O39"/>
    <mergeCell ref="F40:O40"/>
    <mergeCell ref="B41:O41"/>
    <mergeCell ref="F42:O42"/>
    <mergeCell ref="F43:O43"/>
    <mergeCell ref="F44:O44"/>
    <mergeCell ref="C2:J2"/>
    <mergeCell ref="G4:S4"/>
    <mergeCell ref="L15:L18"/>
    <mergeCell ref="M15:M18"/>
    <mergeCell ref="N15:N18"/>
    <mergeCell ref="O15:O18"/>
    <mergeCell ref="P15:P18"/>
    <mergeCell ref="Q15:Q18"/>
    <mergeCell ref="R15:R18"/>
    <mergeCell ref="S15:S18"/>
    <mergeCell ref="L19:L21"/>
    <mergeCell ref="M19:M21"/>
    <mergeCell ref="N19:N21"/>
    <mergeCell ref="O19:O21"/>
    <mergeCell ref="P19:P21"/>
    <mergeCell ref="Q19:Q21"/>
    <mergeCell ref="R19:R21"/>
    <mergeCell ref="S19:S21"/>
    <mergeCell ref="R22:R23"/>
    <mergeCell ref="S22:S23"/>
    <mergeCell ref="L22:L23"/>
    <mergeCell ref="M22:M23"/>
    <mergeCell ref="N22:N23"/>
    <mergeCell ref="O22:O23"/>
    <mergeCell ref="P22:P23"/>
    <mergeCell ref="Q22:Q23"/>
    <mergeCell ref="P24:P25"/>
    <mergeCell ref="Q24:Q25"/>
    <mergeCell ref="P26:P27"/>
    <mergeCell ref="Q26:Q27"/>
    <mergeCell ref="L24:L25"/>
    <mergeCell ref="M24:M25"/>
    <mergeCell ref="L26:L27"/>
    <mergeCell ref="M26:M27"/>
    <mergeCell ref="N26:N27"/>
    <mergeCell ref="O26:O27"/>
    <mergeCell ref="N24:N25"/>
    <mergeCell ref="O24:O25"/>
    <mergeCell ref="R24:R25"/>
    <mergeCell ref="S24:S25"/>
    <mergeCell ref="R26:R27"/>
    <mergeCell ref="S26:S27"/>
    <mergeCell ref="R31:S31"/>
    <mergeCell ref="R32:S32"/>
    <mergeCell ref="R33:S33"/>
    <mergeCell ref="R34:S34"/>
    <mergeCell ref="R35:S35"/>
    <mergeCell ref="R36:S36"/>
    <mergeCell ref="R37:S37"/>
    <mergeCell ref="R38:S38"/>
    <mergeCell ref="R43:S43"/>
    <mergeCell ref="R44:S44"/>
    <mergeCell ref="R39:S39"/>
    <mergeCell ref="R40:S40"/>
    <mergeCell ref="R41:S41"/>
    <mergeCell ref="R42:S42"/>
    <mergeCell ref="T26:T27"/>
    <mergeCell ref="T15:T18"/>
    <mergeCell ref="T19:T21"/>
    <mergeCell ref="T22:T23"/>
    <mergeCell ref="T24:T25"/>
  </mergeCells>
  <conditionalFormatting sqref="M15:M21 O15:O21 Q15:Q21 O24:O25 M24:M25 Q24:Q25">
    <cfRule type="cellIs" priority="1" dxfId="1" operator="greaterThan" stopIfTrue="1">
      <formula>L15</formula>
    </cfRule>
  </conditionalFormatting>
  <conditionalFormatting sqref="R31:S36 R38:S40 R42:S44">
    <cfRule type="cellIs" priority="2" dxfId="1" operator="greaterThan" stopIfTrue="1">
      <formula>P31</formula>
    </cfRule>
  </conditionalFormatting>
  <conditionalFormatting sqref="L22:Q23">
    <cfRule type="cellIs" priority="3" dxfId="0" operator="equal" stopIfTrue="1">
      <formula>0</formula>
    </cfRule>
    <cfRule type="cellIs" priority="4" dxfId="1" operator="lessThan" stopIfTrue="1">
      <formula>L26</formula>
    </cfRule>
  </conditionalFormatting>
  <conditionalFormatting sqref="C2:J2 G4 P41:S41 P37:S37 R15:S27">
    <cfRule type="cellIs" priority="5" dxfId="0" operator="equal" stopIfTrue="1">
      <formula>0</formula>
    </cfRule>
  </conditionalFormatting>
  <conditionalFormatting sqref="L26:Q27">
    <cfRule type="cellIs" priority="6" dxfId="1" operator="greaterThan" stopIfTrue="1">
      <formula>L22</formula>
    </cfRule>
    <cfRule type="expression" priority="7" dxfId="1" stopIfTrue="1">
      <formula>AND(L22&gt;0,L26=0)</formula>
    </cfRule>
  </conditionalFormatting>
  <conditionalFormatting sqref="P31:Q36 P38:Q40 P42:Q44">
    <cfRule type="expression" priority="8" dxfId="1" stopIfTrue="1">
      <formula>AND(R31&gt;0,P31=0)</formula>
    </cfRule>
  </conditionalFormatting>
  <dataValidations count="1">
    <dataValidation type="whole" operator="greaterThanOrEqual" allowBlank="1" showInputMessage="1" showErrorMessage="1" sqref="L15:Q21 L24:Q27 P31:S44">
      <formula1>0</formula1>
    </dataValidation>
  </dataValidations>
  <printOptions horizontalCentered="1"/>
  <pageMargins left="0.2755905511811024" right="0.2755905511811024" top="0.3937007874015748" bottom="0.1968503937007874" header="0.5118110236220472" footer="0.31496062992125984"/>
  <pageSetup fitToHeight="1" fitToWidth="1" horizontalDpi="600" verticalDpi="600" orientation="portrait" paperSize="9" r:id="rId3"/>
  <headerFooter alignWithMargins="0">
    <oddFooter xml:space="preserve">&amp;C&amp;9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65"/>
  <sheetViews>
    <sheetView showGridLines="0" workbookViewId="0" topLeftCell="A2">
      <selection activeCell="P52" sqref="P52"/>
    </sheetView>
  </sheetViews>
  <sheetFormatPr defaultColWidth="9.00390625" defaultRowHeight="12.75"/>
  <cols>
    <col min="1" max="1" width="4.875" style="178" customWidth="1"/>
    <col min="2" max="11" width="2.75390625" style="178" customWidth="1"/>
    <col min="12" max="17" width="10.25390625" style="178" customWidth="1"/>
    <col min="18" max="16384" width="9.125" style="237" customWidth="1"/>
  </cols>
  <sheetData>
    <row r="1" spans="1:17" s="181" customFormat="1" ht="12.75" hidden="1">
      <c r="A1" s="195" t="s">
        <v>550</v>
      </c>
      <c r="B1" s="195" t="s">
        <v>319</v>
      </c>
      <c r="C1" s="188">
        <v>2008</v>
      </c>
      <c r="D1" s="188">
        <f>mho</f>
        <v>99</v>
      </c>
      <c r="E1" s="195" t="s">
        <v>305</v>
      </c>
      <c r="F1" s="188" t="str">
        <f>asz_azon1</f>
        <v>16935286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s="298" customFormat="1" ht="19.5" customHeight="1">
      <c r="A2" s="633" t="s">
        <v>0</v>
      </c>
      <c r="B2" s="633"/>
      <c r="C2" s="634"/>
      <c r="D2" s="503" t="str">
        <f>elolap!$F$19</f>
        <v>16935286</v>
      </c>
      <c r="E2" s="504"/>
      <c r="F2" s="504"/>
      <c r="G2" s="504"/>
      <c r="H2" s="504"/>
      <c r="I2" s="504"/>
      <c r="J2" s="504"/>
      <c r="K2" s="505"/>
      <c r="L2" s="178"/>
      <c r="M2" s="178"/>
      <c r="Q2" s="297" t="s">
        <v>228</v>
      </c>
    </row>
    <row r="3" ht="12">
      <c r="Q3" s="299"/>
    </row>
    <row r="4" spans="1:17" s="302" customFormat="1" ht="15">
      <c r="A4" s="127" t="s">
        <v>289</v>
      </c>
      <c r="B4" s="178"/>
      <c r="C4" s="178"/>
      <c r="D4" s="301"/>
      <c r="E4" s="301"/>
      <c r="F4" s="301"/>
      <c r="G4" s="301"/>
      <c r="H4" s="592" t="str">
        <f>elolap!$F$23</f>
        <v>Vác Város Levéltára</v>
      </c>
      <c r="I4" s="593"/>
      <c r="J4" s="593"/>
      <c r="K4" s="593"/>
      <c r="L4" s="593"/>
      <c r="M4" s="593"/>
      <c r="N4" s="593"/>
      <c r="O4" s="593"/>
      <c r="P4" s="593"/>
      <c r="Q4" s="594"/>
    </row>
    <row r="5" spans="1:17" s="302" customFormat="1" ht="14.25">
      <c r="A5" s="300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97"/>
      <c r="O5" s="297"/>
      <c r="P5" s="303"/>
      <c r="Q5" s="303"/>
    </row>
    <row r="6" spans="1:17" s="302" customFormat="1" ht="14.25">
      <c r="A6" s="300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97"/>
      <c r="O6" s="297"/>
      <c r="P6" s="303"/>
      <c r="Q6" s="303"/>
    </row>
    <row r="7" spans="1:17" ht="15.75">
      <c r="A7" s="638" t="s">
        <v>254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</row>
    <row r="8" spans="12:17" ht="12">
      <c r="L8" s="255"/>
      <c r="M8" s="255"/>
      <c r="P8" s="304"/>
      <c r="Q8" s="304" t="s">
        <v>16</v>
      </c>
    </row>
    <row r="9" spans="1:17" s="306" customFormat="1" ht="13.5" customHeight="1">
      <c r="A9" s="600" t="s">
        <v>82</v>
      </c>
      <c r="B9" s="615" t="s">
        <v>17</v>
      </c>
      <c r="C9" s="616"/>
      <c r="D9" s="616"/>
      <c r="E9" s="616"/>
      <c r="F9" s="616"/>
      <c r="G9" s="616"/>
      <c r="H9" s="616"/>
      <c r="I9" s="616"/>
      <c r="J9" s="616"/>
      <c r="K9" s="617"/>
      <c r="L9" s="600" t="s">
        <v>242</v>
      </c>
      <c r="M9" s="600" t="s">
        <v>123</v>
      </c>
      <c r="N9" s="617" t="s">
        <v>96</v>
      </c>
      <c r="O9" s="600" t="s">
        <v>124</v>
      </c>
      <c r="P9" s="600" t="s">
        <v>154</v>
      </c>
      <c r="Q9" s="600" t="s">
        <v>125</v>
      </c>
    </row>
    <row r="10" spans="1:17" s="306" customFormat="1" ht="12.75">
      <c r="A10" s="601"/>
      <c r="B10" s="618"/>
      <c r="C10" s="619"/>
      <c r="D10" s="619"/>
      <c r="E10" s="619"/>
      <c r="F10" s="619"/>
      <c r="G10" s="619"/>
      <c r="H10" s="619"/>
      <c r="I10" s="619"/>
      <c r="J10" s="619"/>
      <c r="K10" s="620"/>
      <c r="L10" s="601"/>
      <c r="M10" s="636"/>
      <c r="N10" s="620"/>
      <c r="O10" s="601"/>
      <c r="P10" s="601"/>
      <c r="Q10" s="601"/>
    </row>
    <row r="11" spans="1:17" s="306" customFormat="1" ht="12.75">
      <c r="A11" s="601"/>
      <c r="B11" s="618"/>
      <c r="C11" s="619"/>
      <c r="D11" s="619"/>
      <c r="E11" s="619"/>
      <c r="F11" s="619"/>
      <c r="G11" s="619"/>
      <c r="H11" s="619"/>
      <c r="I11" s="619"/>
      <c r="J11" s="619"/>
      <c r="K11" s="620"/>
      <c r="L11" s="601"/>
      <c r="M11" s="636"/>
      <c r="N11" s="620"/>
      <c r="O11" s="601"/>
      <c r="P11" s="601"/>
      <c r="Q11" s="601"/>
    </row>
    <row r="12" spans="1:17" s="306" customFormat="1" ht="12.75">
      <c r="A12" s="601"/>
      <c r="B12" s="618"/>
      <c r="C12" s="619"/>
      <c r="D12" s="619"/>
      <c r="E12" s="619"/>
      <c r="F12" s="619"/>
      <c r="G12" s="619"/>
      <c r="H12" s="619"/>
      <c r="I12" s="619"/>
      <c r="J12" s="619"/>
      <c r="K12" s="620"/>
      <c r="L12" s="601"/>
      <c r="M12" s="636"/>
      <c r="N12" s="620"/>
      <c r="O12" s="601"/>
      <c r="P12" s="601"/>
      <c r="Q12" s="601"/>
    </row>
    <row r="13" spans="1:17" s="306" customFormat="1" ht="12.75">
      <c r="A13" s="601"/>
      <c r="B13" s="618"/>
      <c r="C13" s="619"/>
      <c r="D13" s="619"/>
      <c r="E13" s="619"/>
      <c r="F13" s="619"/>
      <c r="G13" s="619"/>
      <c r="H13" s="619"/>
      <c r="I13" s="619"/>
      <c r="J13" s="619"/>
      <c r="K13" s="620"/>
      <c r="L13" s="602"/>
      <c r="M13" s="637"/>
      <c r="N13" s="635"/>
      <c r="O13" s="602"/>
      <c r="P13" s="602"/>
      <c r="Q13" s="602"/>
    </row>
    <row r="14" spans="1:17" s="306" customFormat="1" ht="12" customHeight="1">
      <c r="A14" s="602"/>
      <c r="B14" s="639"/>
      <c r="C14" s="640"/>
      <c r="D14" s="640"/>
      <c r="E14" s="640"/>
      <c r="F14" s="640"/>
      <c r="G14" s="640"/>
      <c r="H14" s="640"/>
      <c r="I14" s="640"/>
      <c r="J14" s="640"/>
      <c r="K14" s="635"/>
      <c r="L14" s="307" t="s">
        <v>5</v>
      </c>
      <c r="M14" s="308" t="s">
        <v>6</v>
      </c>
      <c r="N14" s="309" t="s">
        <v>7</v>
      </c>
      <c r="O14" s="310" t="s">
        <v>8</v>
      </c>
      <c r="P14" s="311" t="s">
        <v>83</v>
      </c>
      <c r="Q14" s="307" t="s">
        <v>84</v>
      </c>
    </row>
    <row r="15" spans="1:18" s="298" customFormat="1" ht="12.75">
      <c r="A15" s="264"/>
      <c r="B15" s="606" t="s">
        <v>180</v>
      </c>
      <c r="C15" s="607"/>
      <c r="D15" s="607"/>
      <c r="E15" s="607"/>
      <c r="F15" s="607"/>
      <c r="G15" s="607"/>
      <c r="H15" s="607"/>
      <c r="I15" s="607"/>
      <c r="J15" s="607"/>
      <c r="K15" s="608"/>
      <c r="L15" s="583"/>
      <c r="M15" s="586"/>
      <c r="N15" s="589"/>
      <c r="O15" s="586"/>
      <c r="P15" s="589"/>
      <c r="Q15" s="583"/>
      <c r="R15" s="361"/>
    </row>
    <row r="16" spans="1:18" s="298" customFormat="1" ht="12.75">
      <c r="A16" s="312">
        <v>1</v>
      </c>
      <c r="B16" s="609"/>
      <c r="C16" s="610"/>
      <c r="D16" s="610"/>
      <c r="E16" s="610"/>
      <c r="F16" s="610"/>
      <c r="G16" s="610"/>
      <c r="H16" s="610"/>
      <c r="I16" s="610"/>
      <c r="J16" s="610"/>
      <c r="K16" s="611"/>
      <c r="L16" s="584"/>
      <c r="M16" s="587"/>
      <c r="N16" s="590"/>
      <c r="O16" s="587"/>
      <c r="P16" s="590"/>
      <c r="Q16" s="584"/>
      <c r="R16" s="359">
        <v>110</v>
      </c>
    </row>
    <row r="17" spans="1:18" s="298" customFormat="1" ht="12.75">
      <c r="A17" s="266"/>
      <c r="B17" s="612"/>
      <c r="C17" s="613"/>
      <c r="D17" s="613"/>
      <c r="E17" s="613"/>
      <c r="F17" s="613"/>
      <c r="G17" s="613"/>
      <c r="H17" s="613"/>
      <c r="I17" s="613"/>
      <c r="J17" s="613"/>
      <c r="K17" s="614"/>
      <c r="L17" s="585"/>
      <c r="M17" s="588"/>
      <c r="N17" s="591"/>
      <c r="O17" s="588"/>
      <c r="P17" s="591"/>
      <c r="Q17" s="585"/>
      <c r="R17" s="361"/>
    </row>
    <row r="18" spans="1:18" s="298" customFormat="1" ht="12.75">
      <c r="A18" s="264"/>
      <c r="B18" s="606" t="s">
        <v>181</v>
      </c>
      <c r="C18" s="607"/>
      <c r="D18" s="607"/>
      <c r="E18" s="607"/>
      <c r="F18" s="607"/>
      <c r="G18" s="607"/>
      <c r="H18" s="607"/>
      <c r="I18" s="607"/>
      <c r="J18" s="607"/>
      <c r="K18" s="608"/>
      <c r="L18" s="583">
        <v>2</v>
      </c>
      <c r="M18" s="586"/>
      <c r="N18" s="589"/>
      <c r="O18" s="586"/>
      <c r="P18" s="589"/>
      <c r="Q18" s="583"/>
      <c r="R18" s="361"/>
    </row>
    <row r="19" spans="1:18" s="298" customFormat="1" ht="12.75">
      <c r="A19" s="312">
        <v>2</v>
      </c>
      <c r="B19" s="609"/>
      <c r="C19" s="610"/>
      <c r="D19" s="610"/>
      <c r="E19" s="610"/>
      <c r="F19" s="610"/>
      <c r="G19" s="610"/>
      <c r="H19" s="610"/>
      <c r="I19" s="610"/>
      <c r="J19" s="610"/>
      <c r="K19" s="611"/>
      <c r="L19" s="584"/>
      <c r="M19" s="587"/>
      <c r="N19" s="590"/>
      <c r="O19" s="587"/>
      <c r="P19" s="590"/>
      <c r="Q19" s="584"/>
      <c r="R19" s="359">
        <v>130</v>
      </c>
    </row>
    <row r="20" spans="1:18" s="298" customFormat="1" ht="12.75">
      <c r="A20" s="265"/>
      <c r="B20" s="612"/>
      <c r="C20" s="613"/>
      <c r="D20" s="613"/>
      <c r="E20" s="613"/>
      <c r="F20" s="613"/>
      <c r="G20" s="613"/>
      <c r="H20" s="613"/>
      <c r="I20" s="613"/>
      <c r="J20" s="613"/>
      <c r="K20" s="614"/>
      <c r="L20" s="585"/>
      <c r="M20" s="588"/>
      <c r="N20" s="591"/>
      <c r="O20" s="588"/>
      <c r="P20" s="591"/>
      <c r="Q20" s="585"/>
      <c r="R20" s="361"/>
    </row>
    <row r="21" spans="1:18" s="298" customFormat="1" ht="12.75">
      <c r="A21" s="264"/>
      <c r="B21" s="606" t="s">
        <v>182</v>
      </c>
      <c r="C21" s="607"/>
      <c r="D21" s="607"/>
      <c r="E21" s="607"/>
      <c r="F21" s="607"/>
      <c r="G21" s="607"/>
      <c r="H21" s="607"/>
      <c r="I21" s="607"/>
      <c r="J21" s="607"/>
      <c r="K21" s="608"/>
      <c r="L21" s="583"/>
      <c r="M21" s="586"/>
      <c r="N21" s="589"/>
      <c r="O21" s="586"/>
      <c r="P21" s="589"/>
      <c r="Q21" s="583"/>
      <c r="R21" s="361"/>
    </row>
    <row r="22" spans="1:18" s="298" customFormat="1" ht="12.75">
      <c r="A22" s="253">
        <v>3</v>
      </c>
      <c r="B22" s="609"/>
      <c r="C22" s="610"/>
      <c r="D22" s="610"/>
      <c r="E22" s="610"/>
      <c r="F22" s="610"/>
      <c r="G22" s="610"/>
      <c r="H22" s="610"/>
      <c r="I22" s="610"/>
      <c r="J22" s="610"/>
      <c r="K22" s="611"/>
      <c r="L22" s="584"/>
      <c r="M22" s="587"/>
      <c r="N22" s="590"/>
      <c r="O22" s="587"/>
      <c r="P22" s="590"/>
      <c r="Q22" s="584"/>
      <c r="R22" s="360">
        <v>150</v>
      </c>
    </row>
    <row r="23" spans="1:18" s="298" customFormat="1" ht="12.75">
      <c r="A23" s="266"/>
      <c r="B23" s="612"/>
      <c r="C23" s="613"/>
      <c r="D23" s="613"/>
      <c r="E23" s="613"/>
      <c r="F23" s="613"/>
      <c r="G23" s="613"/>
      <c r="H23" s="613"/>
      <c r="I23" s="613"/>
      <c r="J23" s="613"/>
      <c r="K23" s="614"/>
      <c r="L23" s="585"/>
      <c r="M23" s="588"/>
      <c r="N23" s="591"/>
      <c r="O23" s="588"/>
      <c r="P23" s="591"/>
      <c r="Q23" s="585"/>
      <c r="R23" s="361"/>
    </row>
    <row r="24" spans="1:18" s="298" customFormat="1" ht="12.75">
      <c r="A24" s="264"/>
      <c r="B24" s="606" t="s">
        <v>188</v>
      </c>
      <c r="C24" s="607"/>
      <c r="D24" s="607"/>
      <c r="E24" s="607"/>
      <c r="F24" s="607"/>
      <c r="G24" s="607"/>
      <c r="H24" s="607"/>
      <c r="I24" s="607"/>
      <c r="J24" s="607"/>
      <c r="K24" s="608"/>
      <c r="L24" s="579">
        <f aca="true" t="shared" si="0" ref="L24:Q24">SUM(L15:L23)</f>
        <v>2</v>
      </c>
      <c r="M24" s="580">
        <f t="shared" si="0"/>
        <v>0</v>
      </c>
      <c r="N24" s="576">
        <f t="shared" si="0"/>
        <v>0</v>
      </c>
      <c r="O24" s="580">
        <f t="shared" si="0"/>
        <v>0</v>
      </c>
      <c r="P24" s="576">
        <f t="shared" si="0"/>
        <v>0</v>
      </c>
      <c r="Q24" s="579">
        <f t="shared" si="0"/>
        <v>0</v>
      </c>
      <c r="R24" s="361"/>
    </row>
    <row r="25" spans="1:18" s="298" customFormat="1" ht="12.75">
      <c r="A25" s="253">
        <v>4</v>
      </c>
      <c r="B25" s="609"/>
      <c r="C25" s="610"/>
      <c r="D25" s="610"/>
      <c r="E25" s="610"/>
      <c r="F25" s="610"/>
      <c r="G25" s="610"/>
      <c r="H25" s="610"/>
      <c r="I25" s="610"/>
      <c r="J25" s="610"/>
      <c r="K25" s="611"/>
      <c r="L25" s="502"/>
      <c r="M25" s="581"/>
      <c r="N25" s="577"/>
      <c r="O25" s="581"/>
      <c r="P25" s="577"/>
      <c r="Q25" s="502"/>
      <c r="R25" s="360" t="s">
        <v>544</v>
      </c>
    </row>
    <row r="26" spans="1:18" s="298" customFormat="1" ht="12.75">
      <c r="A26" s="266"/>
      <c r="B26" s="612"/>
      <c r="C26" s="613"/>
      <c r="D26" s="613"/>
      <c r="E26" s="613"/>
      <c r="F26" s="613"/>
      <c r="G26" s="613"/>
      <c r="H26" s="613"/>
      <c r="I26" s="613"/>
      <c r="J26" s="613"/>
      <c r="K26" s="614"/>
      <c r="L26" s="498"/>
      <c r="M26" s="582"/>
      <c r="N26" s="578"/>
      <c r="O26" s="582"/>
      <c r="P26" s="578"/>
      <c r="Q26" s="498"/>
      <c r="R26" s="361"/>
    </row>
    <row r="27" spans="1:18" s="298" customFormat="1" ht="12.75">
      <c r="A27" s="265"/>
      <c r="B27" s="606" t="s">
        <v>187</v>
      </c>
      <c r="C27" s="607"/>
      <c r="D27" s="607"/>
      <c r="E27" s="607"/>
      <c r="F27" s="607"/>
      <c r="G27" s="607"/>
      <c r="H27" s="607"/>
      <c r="I27" s="607"/>
      <c r="J27" s="607"/>
      <c r="K27" s="608"/>
      <c r="L27" s="583"/>
      <c r="M27" s="586"/>
      <c r="N27" s="589"/>
      <c r="O27" s="586"/>
      <c r="P27" s="589"/>
      <c r="Q27" s="583"/>
      <c r="R27" s="361"/>
    </row>
    <row r="28" spans="1:18" s="298" customFormat="1" ht="12.75" customHeight="1">
      <c r="A28" s="253">
        <v>5</v>
      </c>
      <c r="B28" s="609"/>
      <c r="C28" s="610"/>
      <c r="D28" s="610"/>
      <c r="E28" s="610"/>
      <c r="F28" s="610"/>
      <c r="G28" s="610"/>
      <c r="H28" s="610"/>
      <c r="I28" s="610"/>
      <c r="J28" s="610"/>
      <c r="K28" s="611"/>
      <c r="L28" s="584"/>
      <c r="M28" s="587"/>
      <c r="N28" s="590"/>
      <c r="O28" s="587"/>
      <c r="P28" s="590"/>
      <c r="Q28" s="584"/>
      <c r="R28" s="360">
        <v>210</v>
      </c>
    </row>
    <row r="29" spans="1:18" s="298" customFormat="1" ht="12.75">
      <c r="A29" s="266"/>
      <c r="B29" s="612"/>
      <c r="C29" s="613"/>
      <c r="D29" s="613"/>
      <c r="E29" s="613"/>
      <c r="F29" s="613"/>
      <c r="G29" s="613"/>
      <c r="H29" s="613"/>
      <c r="I29" s="613"/>
      <c r="J29" s="613"/>
      <c r="K29" s="614"/>
      <c r="L29" s="585"/>
      <c r="M29" s="588"/>
      <c r="N29" s="591"/>
      <c r="O29" s="588"/>
      <c r="P29" s="591"/>
      <c r="Q29" s="585"/>
      <c r="R29" s="361"/>
    </row>
    <row r="30" spans="1:18" s="298" customFormat="1" ht="12.75" customHeight="1">
      <c r="A30" s="265"/>
      <c r="B30" s="606" t="s">
        <v>183</v>
      </c>
      <c r="C30" s="607"/>
      <c r="D30" s="607"/>
      <c r="E30" s="607"/>
      <c r="F30" s="607"/>
      <c r="G30" s="607"/>
      <c r="H30" s="607"/>
      <c r="I30" s="607"/>
      <c r="J30" s="607"/>
      <c r="K30" s="608"/>
      <c r="L30" s="583"/>
      <c r="M30" s="586"/>
      <c r="N30" s="589"/>
      <c r="O30" s="586"/>
      <c r="P30" s="589"/>
      <c r="Q30" s="583"/>
      <c r="R30" s="361"/>
    </row>
    <row r="31" spans="1:18" s="298" customFormat="1" ht="12.75">
      <c r="A31" s="312">
        <v>6</v>
      </c>
      <c r="B31" s="609"/>
      <c r="C31" s="610"/>
      <c r="D31" s="610"/>
      <c r="E31" s="610"/>
      <c r="F31" s="610"/>
      <c r="G31" s="610"/>
      <c r="H31" s="610"/>
      <c r="I31" s="610"/>
      <c r="J31" s="610"/>
      <c r="K31" s="611"/>
      <c r="L31" s="584"/>
      <c r="M31" s="587"/>
      <c r="N31" s="590"/>
      <c r="O31" s="587"/>
      <c r="P31" s="590"/>
      <c r="Q31" s="584"/>
      <c r="R31" s="360">
        <v>310</v>
      </c>
    </row>
    <row r="32" spans="1:18" s="298" customFormat="1" ht="12.75">
      <c r="A32" s="266"/>
      <c r="B32" s="612"/>
      <c r="C32" s="613"/>
      <c r="D32" s="613"/>
      <c r="E32" s="613"/>
      <c r="F32" s="613"/>
      <c r="G32" s="613"/>
      <c r="H32" s="613"/>
      <c r="I32" s="613"/>
      <c r="J32" s="613"/>
      <c r="K32" s="614"/>
      <c r="L32" s="585"/>
      <c r="M32" s="588"/>
      <c r="N32" s="591"/>
      <c r="O32" s="588"/>
      <c r="P32" s="591"/>
      <c r="Q32" s="585"/>
      <c r="R32" s="361"/>
    </row>
    <row r="33" spans="1:18" s="298" customFormat="1" ht="12.75">
      <c r="A33" s="264"/>
      <c r="B33" s="606" t="s">
        <v>184</v>
      </c>
      <c r="C33" s="607"/>
      <c r="D33" s="607"/>
      <c r="E33" s="607"/>
      <c r="F33" s="607"/>
      <c r="G33" s="607"/>
      <c r="H33" s="607"/>
      <c r="I33" s="607"/>
      <c r="J33" s="607"/>
      <c r="K33" s="608"/>
      <c r="L33" s="583"/>
      <c r="M33" s="586"/>
      <c r="N33" s="589"/>
      <c r="O33" s="586"/>
      <c r="P33" s="589"/>
      <c r="Q33" s="583"/>
      <c r="R33" s="361"/>
    </row>
    <row r="34" spans="1:18" s="298" customFormat="1" ht="12.75">
      <c r="A34" s="312">
        <v>7</v>
      </c>
      <c r="B34" s="609"/>
      <c r="C34" s="610"/>
      <c r="D34" s="610"/>
      <c r="E34" s="610"/>
      <c r="F34" s="610"/>
      <c r="G34" s="610"/>
      <c r="H34" s="610"/>
      <c r="I34" s="610"/>
      <c r="J34" s="610"/>
      <c r="K34" s="611"/>
      <c r="L34" s="584"/>
      <c r="M34" s="587"/>
      <c r="N34" s="590"/>
      <c r="O34" s="587"/>
      <c r="P34" s="590"/>
      <c r="Q34" s="584"/>
      <c r="R34" s="360">
        <v>910</v>
      </c>
    </row>
    <row r="35" spans="1:18" s="298" customFormat="1" ht="12.75">
      <c r="A35" s="266"/>
      <c r="B35" s="612"/>
      <c r="C35" s="613"/>
      <c r="D35" s="613"/>
      <c r="E35" s="613"/>
      <c r="F35" s="613"/>
      <c r="G35" s="613"/>
      <c r="H35" s="613"/>
      <c r="I35" s="613"/>
      <c r="J35" s="613"/>
      <c r="K35" s="614"/>
      <c r="L35" s="585"/>
      <c r="M35" s="588"/>
      <c r="N35" s="591"/>
      <c r="O35" s="588"/>
      <c r="P35" s="591"/>
      <c r="Q35" s="585"/>
      <c r="R35" s="361"/>
    </row>
    <row r="36" spans="1:18" s="298" customFormat="1" ht="12.75">
      <c r="A36" s="264"/>
      <c r="B36" s="313"/>
      <c r="C36" s="314"/>
      <c r="D36" s="251"/>
      <c r="E36" s="251"/>
      <c r="F36" s="251"/>
      <c r="G36" s="251"/>
      <c r="H36" s="251"/>
      <c r="I36" s="251"/>
      <c r="J36" s="251"/>
      <c r="K36" s="252"/>
      <c r="L36" s="579">
        <f aca="true" t="shared" si="1" ref="L36:Q36">SUM(L24:L35)</f>
        <v>2</v>
      </c>
      <c r="M36" s="580">
        <f t="shared" si="1"/>
        <v>0</v>
      </c>
      <c r="N36" s="576">
        <f t="shared" si="1"/>
        <v>0</v>
      </c>
      <c r="O36" s="580">
        <f t="shared" si="1"/>
        <v>0</v>
      </c>
      <c r="P36" s="576">
        <f t="shared" si="1"/>
        <v>0</v>
      </c>
      <c r="Q36" s="579">
        <f t="shared" si="1"/>
        <v>0</v>
      </c>
      <c r="R36" s="361"/>
    </row>
    <row r="37" spans="1:18" s="298" customFormat="1" ht="12.75">
      <c r="A37" s="312">
        <v>8</v>
      </c>
      <c r="B37" s="254" t="s">
        <v>155</v>
      </c>
      <c r="C37" s="315"/>
      <c r="D37" s="255"/>
      <c r="E37" s="255"/>
      <c r="F37" s="255"/>
      <c r="G37" s="255"/>
      <c r="H37" s="255"/>
      <c r="I37" s="255"/>
      <c r="J37" s="255"/>
      <c r="K37" s="256"/>
      <c r="L37" s="502"/>
      <c r="M37" s="581"/>
      <c r="N37" s="577"/>
      <c r="O37" s="581"/>
      <c r="P37" s="577"/>
      <c r="Q37" s="502"/>
      <c r="R37" s="360" t="s">
        <v>545</v>
      </c>
    </row>
    <row r="38" spans="1:18" s="298" customFormat="1" ht="12.75">
      <c r="A38" s="266"/>
      <c r="B38" s="263"/>
      <c r="C38" s="259"/>
      <c r="D38" s="259"/>
      <c r="E38" s="259"/>
      <c r="F38" s="259"/>
      <c r="G38" s="259"/>
      <c r="H38" s="259"/>
      <c r="I38" s="259"/>
      <c r="J38" s="259"/>
      <c r="K38" s="260"/>
      <c r="L38" s="498"/>
      <c r="M38" s="582"/>
      <c r="N38" s="578"/>
      <c r="O38" s="582"/>
      <c r="P38" s="578"/>
      <c r="Q38" s="498"/>
      <c r="R38" s="361"/>
    </row>
    <row r="39" spans="1:17" s="298" customFormat="1" ht="12.7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299"/>
      <c r="Q39" s="299"/>
    </row>
    <row r="40" spans="1:17" s="298" customFormat="1" ht="12.75">
      <c r="A40" s="178" t="s">
        <v>185</v>
      </c>
      <c r="B40" s="178"/>
      <c r="C40" s="178"/>
      <c r="E40" s="178" t="s">
        <v>258</v>
      </c>
      <c r="F40" s="316"/>
      <c r="G40" s="316"/>
      <c r="H40" s="316"/>
      <c r="I40" s="316"/>
      <c r="J40" s="316"/>
      <c r="K40" s="316"/>
      <c r="L40" s="316"/>
      <c r="M40" s="316"/>
      <c r="N40" s="178" t="s">
        <v>259</v>
      </c>
      <c r="O40" s="316"/>
      <c r="P40" s="316"/>
      <c r="Q40" s="316"/>
    </row>
    <row r="41" spans="1:17" s="298" customFormat="1" ht="12.75">
      <c r="A41" s="178"/>
      <c r="B41" s="178"/>
      <c r="C41" s="178"/>
      <c r="E41" s="178" t="s">
        <v>257</v>
      </c>
      <c r="F41" s="316"/>
      <c r="G41" s="316"/>
      <c r="H41" s="316"/>
      <c r="I41" s="316"/>
      <c r="J41" s="316"/>
      <c r="K41" s="316"/>
      <c r="L41" s="316"/>
      <c r="M41" s="316"/>
      <c r="N41" s="178" t="s">
        <v>260</v>
      </c>
      <c r="O41" s="316"/>
      <c r="P41" s="316"/>
      <c r="Q41" s="316"/>
    </row>
    <row r="42" spans="1:17" s="298" customFormat="1" ht="12.75">
      <c r="A42" s="178"/>
      <c r="B42" s="178"/>
      <c r="C42" s="178"/>
      <c r="E42" s="178" t="s">
        <v>256</v>
      </c>
      <c r="F42" s="316"/>
      <c r="G42" s="316"/>
      <c r="H42" s="316"/>
      <c r="I42" s="316"/>
      <c r="J42" s="316"/>
      <c r="K42" s="316"/>
      <c r="L42" s="316"/>
      <c r="M42" s="316"/>
      <c r="N42" s="178" t="s">
        <v>261</v>
      </c>
      <c r="O42" s="316"/>
      <c r="P42" s="316"/>
      <c r="Q42" s="316"/>
    </row>
    <row r="43" spans="1:17" s="298" customFormat="1" ht="12.7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</row>
    <row r="44" spans="1:17" s="298" customFormat="1" ht="12.7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</row>
    <row r="45" spans="1:17" s="298" customFormat="1" ht="15.75">
      <c r="A45" s="599" t="s">
        <v>255</v>
      </c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</row>
    <row r="46" spans="1:17" s="298" customFormat="1" ht="15.7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</row>
    <row r="47" spans="1:17" s="298" customFormat="1" ht="12.7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297" t="s">
        <v>16</v>
      </c>
    </row>
    <row r="48" spans="1:17" ht="16.5" customHeight="1">
      <c r="A48" s="600" t="s">
        <v>82</v>
      </c>
      <c r="B48" s="624" t="s">
        <v>3</v>
      </c>
      <c r="C48" s="625"/>
      <c r="D48" s="625"/>
      <c r="E48" s="625"/>
      <c r="F48" s="625"/>
      <c r="G48" s="626"/>
      <c r="H48" s="615" t="s">
        <v>156</v>
      </c>
      <c r="I48" s="616"/>
      <c r="J48" s="616"/>
      <c r="K48" s="617"/>
      <c r="L48" s="318" t="s">
        <v>144</v>
      </c>
      <c r="M48" s="318" t="s">
        <v>143</v>
      </c>
      <c r="N48" s="318" t="s">
        <v>142</v>
      </c>
      <c r="O48" s="318" t="s">
        <v>141</v>
      </c>
      <c r="P48" s="598" t="s">
        <v>157</v>
      </c>
      <c r="Q48" s="598" t="s">
        <v>4</v>
      </c>
    </row>
    <row r="49" spans="1:17" ht="15.75" customHeight="1">
      <c r="A49" s="601"/>
      <c r="B49" s="627"/>
      <c r="C49" s="628"/>
      <c r="D49" s="628"/>
      <c r="E49" s="628"/>
      <c r="F49" s="628"/>
      <c r="G49" s="629"/>
      <c r="H49" s="618"/>
      <c r="I49" s="619"/>
      <c r="J49" s="619"/>
      <c r="K49" s="620"/>
      <c r="L49" s="642" t="s">
        <v>158</v>
      </c>
      <c r="M49" s="642"/>
      <c r="N49" s="642"/>
      <c r="O49" s="642"/>
      <c r="P49" s="598"/>
      <c r="Q49" s="598"/>
    </row>
    <row r="50" spans="1:17" ht="12.75">
      <c r="A50" s="602"/>
      <c r="B50" s="630"/>
      <c r="C50" s="631"/>
      <c r="D50" s="631"/>
      <c r="E50" s="631"/>
      <c r="F50" s="631"/>
      <c r="G50" s="632"/>
      <c r="H50" s="621" t="s">
        <v>5</v>
      </c>
      <c r="I50" s="622"/>
      <c r="J50" s="622"/>
      <c r="K50" s="623"/>
      <c r="L50" s="307" t="s">
        <v>6</v>
      </c>
      <c r="M50" s="307" t="s">
        <v>7</v>
      </c>
      <c r="N50" s="307" t="s">
        <v>8</v>
      </c>
      <c r="O50" s="307" t="s">
        <v>83</v>
      </c>
      <c r="P50" s="307" t="s">
        <v>84</v>
      </c>
      <c r="Q50" s="307" t="s">
        <v>85</v>
      </c>
    </row>
    <row r="51" spans="1:17" s="305" customFormat="1" ht="24" customHeight="1">
      <c r="A51" s="318">
        <v>1</v>
      </c>
      <c r="B51" s="595" t="s">
        <v>173</v>
      </c>
      <c r="C51" s="596"/>
      <c r="D51" s="596"/>
      <c r="E51" s="596"/>
      <c r="F51" s="596"/>
      <c r="G51" s="597"/>
      <c r="H51" s="603"/>
      <c r="I51" s="604"/>
      <c r="J51" s="604"/>
      <c r="K51" s="605"/>
      <c r="L51" s="321">
        <v>1</v>
      </c>
      <c r="M51" s="321"/>
      <c r="N51" s="321"/>
      <c r="O51" s="321">
        <v>1</v>
      </c>
      <c r="P51" s="321"/>
      <c r="Q51" s="322">
        <f>SUM(H51:P51)</f>
        <v>2</v>
      </c>
    </row>
    <row r="52" spans="1:17" s="305" customFormat="1" ht="24" customHeight="1">
      <c r="A52" s="319">
        <v>2</v>
      </c>
      <c r="B52" s="595" t="s">
        <v>159</v>
      </c>
      <c r="C52" s="596"/>
      <c r="D52" s="596"/>
      <c r="E52" s="596"/>
      <c r="F52" s="596"/>
      <c r="G52" s="597"/>
      <c r="H52" s="603"/>
      <c r="I52" s="604"/>
      <c r="J52" s="604"/>
      <c r="K52" s="605"/>
      <c r="L52" s="321"/>
      <c r="M52" s="321"/>
      <c r="N52" s="321"/>
      <c r="O52" s="321"/>
      <c r="P52" s="321"/>
      <c r="Q52" s="322">
        <f>SUM(H52:P52)</f>
        <v>0</v>
      </c>
    </row>
    <row r="53" ht="12"/>
    <row r="54" spans="1:5" ht="12">
      <c r="A54" s="178" t="s">
        <v>44</v>
      </c>
      <c r="E54" s="178" t="s">
        <v>262</v>
      </c>
    </row>
    <row r="55" ht="12">
      <c r="E55" s="178" t="s">
        <v>263</v>
      </c>
    </row>
    <row r="56" ht="12"/>
    <row r="57" ht="12"/>
    <row r="58" ht="7.5" customHeight="1"/>
    <row r="59" ht="8.25" customHeight="1"/>
    <row r="61" ht="6.75" customHeight="1"/>
    <row r="62" spans="4:17" ht="12.75">
      <c r="D62" s="641">
        <v>3</v>
      </c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320">
        <v>107108</v>
      </c>
    </row>
    <row r="64" spans="1:18" s="347" customFormat="1" ht="12.75">
      <c r="A64" s="346" t="s">
        <v>290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237"/>
    </row>
    <row r="65" spans="1:18" s="347" customFormat="1" ht="12.75">
      <c r="A65" s="348">
        <f>'10710802'!L22</f>
        <v>2</v>
      </c>
      <c r="B65" s="348">
        <f>'10710802'!M22</f>
        <v>0</v>
      </c>
      <c r="C65" s="348">
        <f>'10710802'!N22</f>
        <v>0</v>
      </c>
      <c r="D65" s="348">
        <f>'10710802'!O22</f>
        <v>0</v>
      </c>
      <c r="E65" s="348">
        <f>'10710802'!P22</f>
        <v>0</v>
      </c>
      <c r="F65" s="348">
        <f>'10710802'!Q22</f>
        <v>0</v>
      </c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237"/>
    </row>
  </sheetData>
  <sheetProtection password="CC56" sheet="1" objects="1" scenarios="1" selectLockedCells="1"/>
  <mergeCells count="80">
    <mergeCell ref="H52:K52"/>
    <mergeCell ref="D62:P62"/>
    <mergeCell ref="B15:K17"/>
    <mergeCell ref="B33:K35"/>
    <mergeCell ref="B27:K29"/>
    <mergeCell ref="B24:K26"/>
    <mergeCell ref="B21:K23"/>
    <mergeCell ref="B18:K20"/>
    <mergeCell ref="B52:G52"/>
    <mergeCell ref="L49:O49"/>
    <mergeCell ref="A2:C2"/>
    <mergeCell ref="Q9:Q13"/>
    <mergeCell ref="N9:N13"/>
    <mergeCell ref="O9:O13"/>
    <mergeCell ref="A9:A14"/>
    <mergeCell ref="M9:M13"/>
    <mergeCell ref="P9:P13"/>
    <mergeCell ref="A7:Q7"/>
    <mergeCell ref="L9:L13"/>
    <mergeCell ref="B9:K14"/>
    <mergeCell ref="B30:K32"/>
    <mergeCell ref="H48:K49"/>
    <mergeCell ref="H50:K50"/>
    <mergeCell ref="B48:G50"/>
    <mergeCell ref="B51:G51"/>
    <mergeCell ref="Q48:Q49"/>
    <mergeCell ref="A45:Q45"/>
    <mergeCell ref="A48:A50"/>
    <mergeCell ref="H51:K51"/>
    <mergeCell ref="P48:P49"/>
    <mergeCell ref="N18:N20"/>
    <mergeCell ref="O18:O20"/>
    <mergeCell ref="D2:K2"/>
    <mergeCell ref="H4:Q4"/>
    <mergeCell ref="L15:L17"/>
    <mergeCell ref="M15:M17"/>
    <mergeCell ref="N15:N17"/>
    <mergeCell ref="O15:O17"/>
    <mergeCell ref="P15:P17"/>
    <mergeCell ref="Q15:Q17"/>
    <mergeCell ref="P18:P20"/>
    <mergeCell ref="Q18:Q20"/>
    <mergeCell ref="L21:L23"/>
    <mergeCell ref="M21:M23"/>
    <mergeCell ref="N21:N23"/>
    <mergeCell ref="O21:O23"/>
    <mergeCell ref="P21:P23"/>
    <mergeCell ref="Q21:Q23"/>
    <mergeCell ref="L18:L20"/>
    <mergeCell ref="M18:M20"/>
    <mergeCell ref="L27:L29"/>
    <mergeCell ref="M27:M29"/>
    <mergeCell ref="N27:N29"/>
    <mergeCell ref="O27:O29"/>
    <mergeCell ref="P33:P35"/>
    <mergeCell ref="Q33:Q35"/>
    <mergeCell ref="L30:L32"/>
    <mergeCell ref="M30:M32"/>
    <mergeCell ref="N30:N32"/>
    <mergeCell ref="O30:O32"/>
    <mergeCell ref="P27:P29"/>
    <mergeCell ref="Q27:Q29"/>
    <mergeCell ref="P30:P32"/>
    <mergeCell ref="Q30:Q32"/>
    <mergeCell ref="P24:P26"/>
    <mergeCell ref="Q24:Q26"/>
    <mergeCell ref="L33:L35"/>
    <mergeCell ref="M33:M35"/>
    <mergeCell ref="L24:L26"/>
    <mergeCell ref="M24:M26"/>
    <mergeCell ref="N24:N26"/>
    <mergeCell ref="O24:O26"/>
    <mergeCell ref="N33:N35"/>
    <mergeCell ref="O33:O35"/>
    <mergeCell ref="P36:P38"/>
    <mergeCell ref="Q36:Q38"/>
    <mergeCell ref="L36:L38"/>
    <mergeCell ref="M36:M38"/>
    <mergeCell ref="N36:N38"/>
    <mergeCell ref="O36:O38"/>
  </mergeCells>
  <conditionalFormatting sqref="M15:M23 O15:O23 Q15:Q23 M27:M35 O27:O35 Q27:Q35">
    <cfRule type="cellIs" priority="1" dxfId="1" operator="greaterThan" stopIfTrue="1">
      <formula>L15</formula>
    </cfRule>
  </conditionalFormatting>
  <conditionalFormatting sqref="H52:P52">
    <cfRule type="cellIs" priority="2" dxfId="1" operator="greaterThan" stopIfTrue="1">
      <formula>H51</formula>
    </cfRule>
  </conditionalFormatting>
  <conditionalFormatting sqref="D2:K2 H4:Q4 L24:Q26">
    <cfRule type="cellIs" priority="3" dxfId="0" operator="equal" stopIfTrue="1">
      <formula>0</formula>
    </cfRule>
  </conditionalFormatting>
  <conditionalFormatting sqref="L36:Q38">
    <cfRule type="cellIs" priority="4" dxfId="2" operator="notEqual" stopIfTrue="1">
      <formula>A65</formula>
    </cfRule>
    <cfRule type="cellIs" priority="5" dxfId="3" operator="equal" stopIfTrue="1">
      <formula>0</formula>
    </cfRule>
  </conditionalFormatting>
  <conditionalFormatting sqref="Q51">
    <cfRule type="cellIs" priority="6" dxfId="2" operator="notEqual" stopIfTrue="1">
      <formula>A65</formula>
    </cfRule>
    <cfRule type="cellIs" priority="7" dxfId="3" operator="equal" stopIfTrue="1">
      <formula>0</formula>
    </cfRule>
  </conditionalFormatting>
  <conditionalFormatting sqref="Q52">
    <cfRule type="cellIs" priority="8" dxfId="2" operator="notEqual" stopIfTrue="1">
      <formula>$B$65</formula>
    </cfRule>
    <cfRule type="cellIs" priority="9" dxfId="3" operator="equal" stopIfTrue="1">
      <formula>0</formula>
    </cfRule>
  </conditionalFormatting>
  <dataValidations count="1">
    <dataValidation type="whole" operator="greaterThanOrEqual" allowBlank="1" showInputMessage="1" showErrorMessage="1" sqref="L15:Q23 L27:Q35 H51:P52">
      <formula1>0</formula1>
    </dataValidation>
  </dataValidations>
  <printOptions horizontalCentered="1"/>
  <pageMargins left="0.2755905511811024" right="0.2755905511811024" top="0.3937007874015748" bottom="0.1968503937007874" header="0.5118110236220472" footer="0.31496062992125984"/>
  <pageSetup fitToHeight="1" fitToWidth="1" horizontalDpi="360" verticalDpi="360" orientation="portrait" paperSize="9" r:id="rId3"/>
  <headerFooter alignWithMargins="0">
    <oddFooter xml:space="preserve">&amp;C&amp;9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63"/>
  <sheetViews>
    <sheetView showGridLines="0" workbookViewId="0" topLeftCell="A2">
      <selection activeCell="O18" sqref="O18:P18"/>
    </sheetView>
  </sheetViews>
  <sheetFormatPr defaultColWidth="9.00390625" defaultRowHeight="12.75"/>
  <cols>
    <col min="1" max="1" width="6.25390625" style="165" customWidth="1"/>
    <col min="2" max="2" width="3.75390625" style="165" customWidth="1"/>
    <col min="3" max="10" width="2.75390625" style="165" customWidth="1"/>
    <col min="11" max="13" width="9.125" style="165" customWidth="1"/>
    <col min="14" max="14" width="12.375" style="165" customWidth="1"/>
    <col min="15" max="15" width="9.125" style="165" customWidth="1"/>
    <col min="16" max="16" width="13.125" style="165" customWidth="1"/>
    <col min="17" max="16384" width="9.125" style="165" customWidth="1"/>
  </cols>
  <sheetData>
    <row r="1" spans="1:6" s="378" customFormat="1" ht="12.75" hidden="1">
      <c r="A1" s="379" t="s">
        <v>550</v>
      </c>
      <c r="B1" s="379" t="s">
        <v>319</v>
      </c>
      <c r="C1" s="378">
        <v>2008</v>
      </c>
      <c r="D1" s="378">
        <f>mho</f>
        <v>99</v>
      </c>
      <c r="E1" s="379" t="s">
        <v>309</v>
      </c>
      <c r="F1" s="378" t="str">
        <f>asz_azon1</f>
        <v>16935286</v>
      </c>
    </row>
    <row r="2" spans="1:16" s="127" customFormat="1" ht="19.5" customHeight="1">
      <c r="A2" s="127" t="s">
        <v>0</v>
      </c>
      <c r="C2" s="503" t="str">
        <f>elolap!$F$19</f>
        <v>16935286</v>
      </c>
      <c r="D2" s="504"/>
      <c r="E2" s="504"/>
      <c r="F2" s="504"/>
      <c r="G2" s="504"/>
      <c r="H2" s="504"/>
      <c r="I2" s="504"/>
      <c r="J2" s="505"/>
      <c r="P2" s="128" t="s">
        <v>228</v>
      </c>
    </row>
    <row r="3" s="127" customFormat="1" ht="12"/>
    <row r="4" spans="1:16" s="127" customFormat="1" ht="15">
      <c r="A4" s="127" t="s">
        <v>289</v>
      </c>
      <c r="G4" s="592" t="str">
        <f>elolap!$F$23</f>
        <v>Vác Város Levéltára</v>
      </c>
      <c r="H4" s="593"/>
      <c r="I4" s="593"/>
      <c r="J4" s="593"/>
      <c r="K4" s="593"/>
      <c r="L4" s="593"/>
      <c r="M4" s="593"/>
      <c r="N4" s="593"/>
      <c r="O4" s="593"/>
      <c r="P4" s="594"/>
    </row>
    <row r="5" s="127" customFormat="1" ht="12">
      <c r="P5" s="128"/>
    </row>
    <row r="6" s="127" customFormat="1" ht="12">
      <c r="P6" s="128"/>
    </row>
    <row r="7" s="127" customFormat="1" ht="12"/>
    <row r="8" spans="1:16" s="127" customFormat="1" ht="15.75">
      <c r="A8" s="527" t="s">
        <v>264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</row>
    <row r="9" s="127" customFormat="1" ht="12"/>
    <row r="10" spans="1:16" s="127" customFormat="1" ht="4.5" customHeight="1">
      <c r="A10" s="144"/>
      <c r="B10" s="142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143"/>
      <c r="O10" s="291"/>
      <c r="P10" s="143"/>
    </row>
    <row r="11" spans="1:16" s="149" customFormat="1" ht="12">
      <c r="A11" s="145" t="s">
        <v>1</v>
      </c>
      <c r="B11" s="539" t="s">
        <v>18</v>
      </c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1"/>
      <c r="O11" s="659" t="s">
        <v>19</v>
      </c>
      <c r="P11" s="660"/>
    </row>
    <row r="12" spans="1:16" s="149" customFormat="1" ht="12">
      <c r="A12" s="145" t="s">
        <v>2</v>
      </c>
      <c r="B12" s="539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1"/>
      <c r="O12" s="540" t="s">
        <v>20</v>
      </c>
      <c r="P12" s="541"/>
    </row>
    <row r="13" spans="1:16" s="149" customFormat="1" ht="4.5" customHeight="1">
      <c r="A13" s="133"/>
      <c r="B13" s="286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  <c r="O13" s="159"/>
      <c r="P13" s="160"/>
    </row>
    <row r="14" spans="1:16" s="149" customFormat="1" ht="13.5" customHeight="1">
      <c r="A14" s="530">
        <v>1</v>
      </c>
      <c r="B14" s="653" t="s">
        <v>244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5"/>
      <c r="O14" s="664">
        <f>O16+O19</f>
        <v>1942</v>
      </c>
      <c r="P14" s="665"/>
    </row>
    <row r="15" spans="1:16" s="149" customFormat="1" ht="13.5" customHeight="1" thickBot="1">
      <c r="A15" s="643"/>
      <c r="B15" s="656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8"/>
      <c r="O15" s="666"/>
      <c r="P15" s="667"/>
    </row>
    <row r="16" spans="1:16" s="149" customFormat="1" ht="27.75" customHeight="1">
      <c r="A16" s="292">
        <v>2</v>
      </c>
      <c r="B16" s="644" t="s">
        <v>99</v>
      </c>
      <c r="C16" s="645"/>
      <c r="D16" s="648" t="s">
        <v>21</v>
      </c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68">
        <f>SUM(O17:P18)</f>
        <v>1942</v>
      </c>
      <c r="P16" s="669"/>
    </row>
    <row r="17" spans="1:16" s="149" customFormat="1" ht="27.75" customHeight="1">
      <c r="A17" s="293">
        <v>3</v>
      </c>
      <c r="B17" s="515"/>
      <c r="C17" s="517"/>
      <c r="D17" s="536" t="s">
        <v>76</v>
      </c>
      <c r="E17" s="537"/>
      <c r="F17" s="537"/>
      <c r="G17" s="537"/>
      <c r="H17" s="538"/>
      <c r="I17" s="649" t="s">
        <v>22</v>
      </c>
      <c r="J17" s="649"/>
      <c r="K17" s="649"/>
      <c r="L17" s="649"/>
      <c r="M17" s="649"/>
      <c r="N17" s="649"/>
      <c r="O17" s="493">
        <v>1942</v>
      </c>
      <c r="P17" s="670"/>
    </row>
    <row r="18" spans="1:16" s="149" customFormat="1" ht="27.75" customHeight="1">
      <c r="A18" s="293">
        <v>4</v>
      </c>
      <c r="B18" s="515"/>
      <c r="C18" s="517"/>
      <c r="D18" s="542"/>
      <c r="E18" s="543"/>
      <c r="F18" s="543"/>
      <c r="G18" s="543"/>
      <c r="H18" s="544"/>
      <c r="I18" s="649" t="s">
        <v>189</v>
      </c>
      <c r="J18" s="649"/>
      <c r="K18" s="649"/>
      <c r="L18" s="649"/>
      <c r="M18" s="649"/>
      <c r="N18" s="649"/>
      <c r="O18" s="493"/>
      <c r="P18" s="670"/>
    </row>
    <row r="19" spans="1:16" s="149" customFormat="1" ht="27" customHeight="1" thickBot="1">
      <c r="A19" s="294">
        <v>5</v>
      </c>
      <c r="B19" s="646"/>
      <c r="C19" s="647"/>
      <c r="D19" s="650" t="s">
        <v>119</v>
      </c>
      <c r="E19" s="651"/>
      <c r="F19" s="651"/>
      <c r="G19" s="651"/>
      <c r="H19" s="651"/>
      <c r="I19" s="651"/>
      <c r="J19" s="651"/>
      <c r="K19" s="651"/>
      <c r="L19" s="651"/>
      <c r="M19" s="651"/>
      <c r="N19" s="652"/>
      <c r="O19" s="671"/>
      <c r="P19" s="672"/>
    </row>
    <row r="20" spans="1:16" s="149" customFormat="1" ht="27.75" customHeight="1">
      <c r="A20" s="133">
        <v>6</v>
      </c>
      <c r="B20" s="286" t="s">
        <v>27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673"/>
      <c r="P20" s="674"/>
    </row>
    <row r="21" spans="1:16" s="149" customFormat="1" ht="27.75" customHeight="1">
      <c r="A21" s="133">
        <v>7</v>
      </c>
      <c r="B21" s="286" t="s">
        <v>81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60"/>
      <c r="O21" s="493"/>
      <c r="P21" s="494"/>
    </row>
    <row r="22" s="127" customFormat="1" ht="12"/>
    <row r="23" s="127" customFormat="1" ht="12"/>
    <row r="24" s="127" customFormat="1" ht="12"/>
    <row r="25" spans="1:16" s="149" customFormat="1" ht="27.75" customHeight="1">
      <c r="A25" s="155">
        <v>8</v>
      </c>
      <c r="B25" s="157" t="s">
        <v>23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  <c r="O25" s="493"/>
      <c r="P25" s="494"/>
    </row>
    <row r="26" spans="1:16" s="149" customFormat="1" ht="27.75" customHeight="1">
      <c r="A26" s="155">
        <v>9</v>
      </c>
      <c r="B26" s="512" t="s">
        <v>249</v>
      </c>
      <c r="C26" s="514"/>
      <c r="D26" s="159" t="s">
        <v>24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60"/>
      <c r="O26" s="493"/>
      <c r="P26" s="494"/>
    </row>
    <row r="27" spans="1:16" s="149" customFormat="1" ht="27.75" customHeight="1">
      <c r="A27" s="155">
        <v>10</v>
      </c>
      <c r="B27" s="515"/>
      <c r="C27" s="517"/>
      <c r="D27" s="661" t="s">
        <v>120</v>
      </c>
      <c r="E27" s="662"/>
      <c r="F27" s="662"/>
      <c r="G27" s="662"/>
      <c r="H27" s="662"/>
      <c r="I27" s="662"/>
      <c r="J27" s="662"/>
      <c r="K27" s="662"/>
      <c r="L27" s="662"/>
      <c r="M27" s="662"/>
      <c r="N27" s="663"/>
      <c r="O27" s="493"/>
      <c r="P27" s="494"/>
    </row>
    <row r="28" spans="1:16" s="149" customFormat="1" ht="27.75" customHeight="1">
      <c r="A28" s="133">
        <v>11</v>
      </c>
      <c r="B28" s="518"/>
      <c r="C28" s="520"/>
      <c r="D28" s="159" t="s">
        <v>169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493"/>
      <c r="P28" s="494"/>
    </row>
    <row r="29" spans="1:16" s="149" customFormat="1" ht="27.75" customHeight="1">
      <c r="A29" s="133">
        <v>12</v>
      </c>
      <c r="B29" s="159" t="s">
        <v>121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493"/>
      <c r="P29" s="494"/>
    </row>
    <row r="30" s="127" customFormat="1" ht="12"/>
    <row r="31" s="296" customFormat="1" ht="12">
      <c r="A31" s="295" t="s">
        <v>245</v>
      </c>
    </row>
    <row r="32" spans="1:5" s="127" customFormat="1" ht="12">
      <c r="A32" s="127" t="s">
        <v>25</v>
      </c>
      <c r="E32" s="127" t="s">
        <v>265</v>
      </c>
    </row>
    <row r="33" s="127" customFormat="1" ht="12">
      <c r="E33" s="127" t="s">
        <v>266</v>
      </c>
    </row>
    <row r="34" s="127" customFormat="1" ht="12">
      <c r="E34" s="295" t="s">
        <v>267</v>
      </c>
    </row>
    <row r="35" s="127" customFormat="1" ht="12"/>
    <row r="36" s="127" customFormat="1" ht="12"/>
    <row r="37" s="127" customFormat="1" ht="12"/>
    <row r="38" s="127" customFormat="1" ht="12"/>
    <row r="39" s="127" customFormat="1" ht="12"/>
    <row r="40" s="127" customFormat="1" ht="12"/>
    <row r="41" s="127" customFormat="1" ht="12"/>
    <row r="42" s="127" customFormat="1" ht="12"/>
    <row r="43" s="127" customFormat="1" ht="12"/>
    <row r="44" s="127" customFormat="1" ht="12"/>
    <row r="45" s="127" customFormat="1" ht="12"/>
    <row r="46" s="127" customFormat="1" ht="12"/>
    <row r="47" s="127" customFormat="1" ht="12"/>
    <row r="48" s="127" customFormat="1" ht="12"/>
    <row r="49" s="127" customFormat="1" ht="12"/>
    <row r="50" s="127" customFormat="1" ht="12"/>
    <row r="51" s="127" customFormat="1" ht="12"/>
    <row r="52" s="127" customFormat="1" ht="12"/>
    <row r="53" s="127" customFormat="1" ht="12"/>
    <row r="54" spans="4:16" s="127" customFormat="1" ht="12">
      <c r="D54" s="571">
        <v>4</v>
      </c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164">
        <v>107108</v>
      </c>
    </row>
    <row r="55" s="127" customFormat="1" ht="12"/>
    <row r="56" s="344" customFormat="1" ht="12">
      <c r="A56" s="344" t="s">
        <v>291</v>
      </c>
    </row>
    <row r="57" s="344" customFormat="1" ht="12">
      <c r="A57" s="345">
        <f>O16+O19</f>
        <v>1942</v>
      </c>
    </row>
    <row r="58" s="344" customFormat="1" ht="12"/>
    <row r="59" s="344" customFormat="1" ht="12">
      <c r="A59" s="344" t="s">
        <v>292</v>
      </c>
    </row>
    <row r="60" s="344" customFormat="1" ht="12">
      <c r="A60" s="345">
        <f>SUM(O17:P18)</f>
        <v>1942</v>
      </c>
    </row>
    <row r="61" s="344" customFormat="1" ht="12"/>
    <row r="62" s="344" customFormat="1" ht="12">
      <c r="A62" s="344" t="s">
        <v>293</v>
      </c>
    </row>
    <row r="63" s="344" customFormat="1" ht="12">
      <c r="A63" s="345">
        <f>SUM(O26:P28)</f>
        <v>0</v>
      </c>
    </row>
  </sheetData>
  <sheetProtection password="CC56" sheet="1" objects="1" scenarios="1" selectLockedCells="1"/>
  <mergeCells count="29">
    <mergeCell ref="O29:P29"/>
    <mergeCell ref="O25:P25"/>
    <mergeCell ref="O26:P26"/>
    <mergeCell ref="O27:P27"/>
    <mergeCell ref="O28:P28"/>
    <mergeCell ref="O18:P18"/>
    <mergeCell ref="O19:P19"/>
    <mergeCell ref="O20:P20"/>
    <mergeCell ref="O21:P21"/>
    <mergeCell ref="B11:N12"/>
    <mergeCell ref="O11:P11"/>
    <mergeCell ref="O12:P12"/>
    <mergeCell ref="D54:O54"/>
    <mergeCell ref="B26:C28"/>
    <mergeCell ref="I18:N18"/>
    <mergeCell ref="D27:N27"/>
    <mergeCell ref="O14:P15"/>
    <mergeCell ref="O16:P16"/>
    <mergeCell ref="O17:P17"/>
    <mergeCell ref="C2:J2"/>
    <mergeCell ref="G4:P4"/>
    <mergeCell ref="A14:A15"/>
    <mergeCell ref="B16:C19"/>
    <mergeCell ref="D16:N16"/>
    <mergeCell ref="I17:N17"/>
    <mergeCell ref="D19:N19"/>
    <mergeCell ref="D17:H18"/>
    <mergeCell ref="B14:N15"/>
    <mergeCell ref="A8:P8"/>
  </mergeCells>
  <conditionalFormatting sqref="C2:J2 G4:P4 O14:P16">
    <cfRule type="cellIs" priority="1" dxfId="0" operator="equal" stopIfTrue="1">
      <formula>0</formula>
    </cfRule>
  </conditionalFormatting>
  <conditionalFormatting sqref="O25:P25">
    <cfRule type="cellIs" priority="2" dxfId="1" operator="lessThan" stopIfTrue="1">
      <formula>$A$63</formula>
    </cfRule>
  </conditionalFormatting>
  <dataValidations count="3">
    <dataValidation type="whole" operator="greaterThanOrEqual" allowBlank="1" showInputMessage="1" showErrorMessage="1" sqref="O26:P29 O16:P20">
      <formula1>0</formula1>
    </dataValidation>
    <dataValidation type="whole" operator="greaterThanOrEqual" allowBlank="1" showInputMessage="1" showErrorMessage="1" prompt="Csak az intézetek töltik ki." sqref="O21:P21">
      <formula1>0</formula1>
    </dataValidation>
    <dataValidation type="whole" operator="greaterThanOrEqual" allowBlank="1" showInputMessage="1" showErrorMessage="1" prompt="Meg kell egyezzen  a 2/2.  táblázat „b” oszlop 21. sorában szereplő értékkel!" sqref="O25:P25">
      <formula1>0</formula1>
    </dataValidation>
  </dataValidations>
  <printOptions horizontalCentered="1"/>
  <pageMargins left="0.2755905511811024" right="0.2755905511811024" top="0.3937007874015748" bottom="0.1968503937007874" header="0.5118110236220472" footer="0.31496062992125984"/>
  <pageSetup fitToHeight="1" fitToWidth="1" horizontalDpi="600" verticalDpi="600" orientation="portrait" paperSize="9" r:id="rId3"/>
  <headerFooter alignWithMargins="0">
    <oddFooter xml:space="preserve">&amp;C&amp;9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52"/>
  <sheetViews>
    <sheetView showGridLines="0" workbookViewId="0" topLeftCell="A5">
      <selection activeCell="N21" sqref="N21"/>
    </sheetView>
  </sheetViews>
  <sheetFormatPr defaultColWidth="9.00390625" defaultRowHeight="12.75"/>
  <cols>
    <col min="1" max="1" width="6.00390625" style="165" customWidth="1"/>
    <col min="2" max="2" width="4.375" style="165" customWidth="1"/>
    <col min="3" max="10" width="2.75390625" style="165" customWidth="1"/>
    <col min="11" max="12" width="9.125" style="165" customWidth="1"/>
    <col min="13" max="13" width="16.25390625" style="165" customWidth="1"/>
    <col min="14" max="15" width="12.75390625" style="165" customWidth="1"/>
    <col min="16" max="16384" width="9.125" style="165" customWidth="1"/>
  </cols>
  <sheetData>
    <row r="1" spans="1:6" s="378" customFormat="1" ht="12.75" hidden="1">
      <c r="A1" s="379" t="s">
        <v>550</v>
      </c>
      <c r="B1" s="379" t="s">
        <v>319</v>
      </c>
      <c r="C1" s="378">
        <v>2008</v>
      </c>
      <c r="D1" s="378">
        <f>mho</f>
        <v>99</v>
      </c>
      <c r="E1" s="379" t="s">
        <v>311</v>
      </c>
      <c r="F1" s="378" t="str">
        <f>asz_azon1</f>
        <v>16935286</v>
      </c>
    </row>
    <row r="2" spans="1:15" s="127" customFormat="1" ht="19.5" customHeight="1">
      <c r="A2" s="127" t="s">
        <v>0</v>
      </c>
      <c r="C2" s="503" t="str">
        <f>elolap!$F$19</f>
        <v>16935286</v>
      </c>
      <c r="D2" s="504"/>
      <c r="E2" s="504"/>
      <c r="F2" s="504"/>
      <c r="G2" s="504"/>
      <c r="H2" s="504"/>
      <c r="I2" s="504"/>
      <c r="J2" s="505"/>
      <c r="O2" s="128" t="s">
        <v>228</v>
      </c>
    </row>
    <row r="3" s="127" customFormat="1" ht="12"/>
    <row r="4" spans="1:15" s="127" customFormat="1" ht="15">
      <c r="A4" s="127" t="s">
        <v>289</v>
      </c>
      <c r="G4" s="506" t="str">
        <f>elolap!$F$23</f>
        <v>Vác Város Levéltára</v>
      </c>
      <c r="H4" s="593"/>
      <c r="I4" s="593"/>
      <c r="J4" s="593"/>
      <c r="K4" s="593"/>
      <c r="L4" s="593"/>
      <c r="M4" s="593"/>
      <c r="N4" s="593"/>
      <c r="O4" s="594"/>
    </row>
    <row r="5" s="127" customFormat="1" ht="12">
      <c r="O5" s="128"/>
    </row>
    <row r="6" ht="12.75"/>
    <row r="7" spans="1:15" ht="15.75">
      <c r="A7" s="527" t="s">
        <v>268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</row>
    <row r="8" spans="1:15" ht="15.75">
      <c r="A8" s="527" t="s">
        <v>109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</row>
    <row r="9" spans="1:15" ht="3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4:15" ht="12.75">
      <c r="N10" s="714" t="s">
        <v>30</v>
      </c>
      <c r="O10" s="714"/>
    </row>
    <row r="11" spans="1:15" s="270" customFormat="1" ht="3.75" customHeight="1">
      <c r="A11" s="269"/>
      <c r="B11" s="536" t="s">
        <v>78</v>
      </c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8"/>
      <c r="N11" s="536" t="s">
        <v>28</v>
      </c>
      <c r="O11" s="538"/>
    </row>
    <row r="12" spans="1:15" s="149" customFormat="1" ht="11.25" customHeight="1">
      <c r="A12" s="145"/>
      <c r="B12" s="539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1"/>
      <c r="N12" s="542"/>
      <c r="O12" s="544"/>
    </row>
    <row r="13" spans="1:15" s="149" customFormat="1" ht="10.5" customHeight="1">
      <c r="A13" s="145" t="s">
        <v>1</v>
      </c>
      <c r="B13" s="539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1"/>
      <c r="N13" s="711" t="s">
        <v>186</v>
      </c>
      <c r="O13" s="132" t="s">
        <v>115</v>
      </c>
    </row>
    <row r="14" spans="1:15" s="149" customFormat="1" ht="10.5" customHeight="1">
      <c r="A14" s="145"/>
      <c r="B14" s="539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1"/>
      <c r="N14" s="712"/>
      <c r="O14" s="132" t="s">
        <v>168</v>
      </c>
    </row>
    <row r="15" spans="1:15" s="149" customFormat="1" ht="12">
      <c r="A15" s="145" t="s">
        <v>2</v>
      </c>
      <c r="B15" s="539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1"/>
      <c r="N15" s="713"/>
      <c r="O15" s="135" t="s">
        <v>29</v>
      </c>
    </row>
    <row r="16" spans="1:15" s="149" customFormat="1" ht="10.5" customHeight="1">
      <c r="A16" s="133"/>
      <c r="B16" s="542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4"/>
      <c r="N16" s="271" t="s">
        <v>5</v>
      </c>
      <c r="O16" s="272" t="s">
        <v>6</v>
      </c>
    </row>
    <row r="17" spans="1:16" s="149" customFormat="1" ht="23.25" customHeight="1">
      <c r="A17" s="134">
        <v>1</v>
      </c>
      <c r="B17" s="273"/>
      <c r="C17" s="274"/>
      <c r="D17" s="274"/>
      <c r="E17" s="148"/>
      <c r="F17" s="690" t="s">
        <v>192</v>
      </c>
      <c r="G17" s="691"/>
      <c r="H17" s="691"/>
      <c r="I17" s="691"/>
      <c r="J17" s="691"/>
      <c r="K17" s="692"/>
      <c r="L17" s="683" t="s">
        <v>170</v>
      </c>
      <c r="M17" s="684"/>
      <c r="N17" s="323"/>
      <c r="O17" s="324"/>
      <c r="P17" s="362">
        <v>1210</v>
      </c>
    </row>
    <row r="18" spans="1:16" s="149" customFormat="1" ht="22.5" customHeight="1">
      <c r="A18" s="134">
        <v>2</v>
      </c>
      <c r="B18" s="275"/>
      <c r="C18" s="151"/>
      <c r="D18" s="151"/>
      <c r="E18" s="150"/>
      <c r="F18" s="715"/>
      <c r="G18" s="716"/>
      <c r="H18" s="716"/>
      <c r="I18" s="716"/>
      <c r="J18" s="716"/>
      <c r="K18" s="717"/>
      <c r="L18" s="683" t="s">
        <v>333</v>
      </c>
      <c r="M18" s="684"/>
      <c r="N18" s="323"/>
      <c r="O18" s="324"/>
      <c r="P18" s="362">
        <v>1220</v>
      </c>
    </row>
    <row r="19" spans="1:16" s="149" customFormat="1" ht="23.25" customHeight="1">
      <c r="A19" s="134">
        <v>3</v>
      </c>
      <c r="B19" s="539" t="s">
        <v>37</v>
      </c>
      <c r="C19" s="681"/>
      <c r="D19" s="681"/>
      <c r="E19" s="682"/>
      <c r="F19" s="715"/>
      <c r="G19" s="716"/>
      <c r="H19" s="716"/>
      <c r="I19" s="716"/>
      <c r="J19" s="716"/>
      <c r="K19" s="717"/>
      <c r="L19" s="683" t="s">
        <v>110</v>
      </c>
      <c r="M19" s="684"/>
      <c r="N19" s="323"/>
      <c r="O19" s="324"/>
      <c r="P19" s="362">
        <v>1230</v>
      </c>
    </row>
    <row r="20" spans="1:16" s="149" customFormat="1" ht="23.25" customHeight="1">
      <c r="A20" s="134">
        <v>4</v>
      </c>
      <c r="B20" s="539" t="s">
        <v>219</v>
      </c>
      <c r="C20" s="681"/>
      <c r="D20" s="681"/>
      <c r="E20" s="682"/>
      <c r="F20" s="693"/>
      <c r="G20" s="694"/>
      <c r="H20" s="694"/>
      <c r="I20" s="694"/>
      <c r="J20" s="694"/>
      <c r="K20" s="695"/>
      <c r="L20" s="683" t="s">
        <v>111</v>
      </c>
      <c r="M20" s="684"/>
      <c r="N20" s="323"/>
      <c r="O20" s="324"/>
      <c r="P20" s="362">
        <v>1240</v>
      </c>
    </row>
    <row r="21" spans="1:16" s="149" customFormat="1" ht="23.25" customHeight="1">
      <c r="A21" s="134">
        <v>5</v>
      </c>
      <c r="B21" s="539" t="s">
        <v>220</v>
      </c>
      <c r="C21" s="681"/>
      <c r="D21" s="681"/>
      <c r="E21" s="682"/>
      <c r="F21" s="685" t="s">
        <v>112</v>
      </c>
      <c r="G21" s="686"/>
      <c r="H21" s="686"/>
      <c r="I21" s="686"/>
      <c r="J21" s="686"/>
      <c r="K21" s="686"/>
      <c r="L21" s="686"/>
      <c r="M21" s="687"/>
      <c r="N21" s="323">
        <v>1942</v>
      </c>
      <c r="O21" s="324"/>
      <c r="P21" s="362">
        <v>1250</v>
      </c>
    </row>
    <row r="22" spans="1:16" s="149" customFormat="1" ht="23.25" customHeight="1">
      <c r="A22" s="134">
        <v>6</v>
      </c>
      <c r="B22" s="539" t="s">
        <v>221</v>
      </c>
      <c r="C22" s="681"/>
      <c r="D22" s="681"/>
      <c r="E22" s="682"/>
      <c r="F22" s="708" t="s">
        <v>216</v>
      </c>
      <c r="G22" s="709"/>
      <c r="H22" s="709"/>
      <c r="I22" s="709"/>
      <c r="J22" s="709"/>
      <c r="K22" s="709"/>
      <c r="L22" s="709"/>
      <c r="M22" s="710"/>
      <c r="N22" s="323"/>
      <c r="O22" s="324"/>
      <c r="P22" s="363">
        <v>1290</v>
      </c>
    </row>
    <row r="23" spans="1:16" s="149" customFormat="1" ht="23.25" customHeight="1">
      <c r="A23" s="134">
        <v>7</v>
      </c>
      <c r="B23" s="539" t="s">
        <v>222</v>
      </c>
      <c r="C23" s="681"/>
      <c r="D23" s="681"/>
      <c r="E23" s="682"/>
      <c r="F23" s="675" t="s">
        <v>34</v>
      </c>
      <c r="G23" s="676"/>
      <c r="H23" s="676"/>
      <c r="I23" s="676"/>
      <c r="J23" s="676"/>
      <c r="K23" s="677"/>
      <c r="L23" s="157" t="s">
        <v>31</v>
      </c>
      <c r="M23" s="158"/>
      <c r="N23" s="323"/>
      <c r="O23" s="324"/>
      <c r="P23" s="362">
        <v>1450</v>
      </c>
    </row>
    <row r="24" spans="1:16" s="149" customFormat="1" ht="23.25" customHeight="1">
      <c r="A24" s="134">
        <v>8</v>
      </c>
      <c r="B24" s="539" t="s">
        <v>223</v>
      </c>
      <c r="C24" s="681"/>
      <c r="D24" s="681"/>
      <c r="E24" s="682"/>
      <c r="F24" s="678" t="s">
        <v>35</v>
      </c>
      <c r="G24" s="679"/>
      <c r="H24" s="679"/>
      <c r="I24" s="679"/>
      <c r="J24" s="679"/>
      <c r="K24" s="680"/>
      <c r="L24" s="157" t="s">
        <v>32</v>
      </c>
      <c r="M24" s="158"/>
      <c r="N24" s="323"/>
      <c r="O24" s="324"/>
      <c r="P24" s="362">
        <v>1470</v>
      </c>
    </row>
    <row r="25" spans="1:16" s="149" customFormat="1" ht="23.25" customHeight="1">
      <c r="A25" s="134">
        <v>9</v>
      </c>
      <c r="B25" s="539" t="s">
        <v>32</v>
      </c>
      <c r="C25" s="681"/>
      <c r="D25" s="681"/>
      <c r="E25" s="682"/>
      <c r="F25" s="690" t="s">
        <v>191</v>
      </c>
      <c r="G25" s="691"/>
      <c r="H25" s="691"/>
      <c r="I25" s="691"/>
      <c r="J25" s="691"/>
      <c r="K25" s="692"/>
      <c r="L25" s="525" t="s">
        <v>31</v>
      </c>
      <c r="M25" s="696"/>
      <c r="N25" s="323"/>
      <c r="O25" s="324"/>
      <c r="P25" s="362">
        <v>2150</v>
      </c>
    </row>
    <row r="26" spans="1:16" s="149" customFormat="1" ht="23.25" customHeight="1">
      <c r="A26" s="134">
        <v>10</v>
      </c>
      <c r="B26" s="539"/>
      <c r="C26" s="681"/>
      <c r="D26" s="681"/>
      <c r="E26" s="682"/>
      <c r="F26" s="693"/>
      <c r="G26" s="694"/>
      <c r="H26" s="694"/>
      <c r="I26" s="694"/>
      <c r="J26" s="694"/>
      <c r="K26" s="695"/>
      <c r="L26" s="157" t="s">
        <v>32</v>
      </c>
      <c r="M26" s="158"/>
      <c r="N26" s="323"/>
      <c r="O26" s="324"/>
      <c r="P26" s="362">
        <v>2170</v>
      </c>
    </row>
    <row r="27" spans="1:16" s="149" customFormat="1" ht="23.25" customHeight="1">
      <c r="A27" s="134">
        <v>11</v>
      </c>
      <c r="B27" s="539"/>
      <c r="C27" s="681"/>
      <c r="D27" s="681"/>
      <c r="E27" s="682"/>
      <c r="F27" s="702" t="s">
        <v>36</v>
      </c>
      <c r="G27" s="703"/>
      <c r="H27" s="703"/>
      <c r="I27" s="703"/>
      <c r="J27" s="703"/>
      <c r="K27" s="704"/>
      <c r="L27" s="156" t="s">
        <v>31</v>
      </c>
      <c r="M27" s="158"/>
      <c r="N27" s="323"/>
      <c r="O27" s="324"/>
      <c r="P27" s="362">
        <v>1750</v>
      </c>
    </row>
    <row r="28" spans="1:16" s="149" customFormat="1" ht="23.25" customHeight="1" thickBot="1">
      <c r="A28" s="327">
        <v>12</v>
      </c>
      <c r="B28" s="699"/>
      <c r="C28" s="700"/>
      <c r="D28" s="700"/>
      <c r="E28" s="701"/>
      <c r="F28" s="705"/>
      <c r="G28" s="706"/>
      <c r="H28" s="706"/>
      <c r="I28" s="706"/>
      <c r="J28" s="706"/>
      <c r="K28" s="707"/>
      <c r="L28" s="276" t="s">
        <v>32</v>
      </c>
      <c r="M28" s="158"/>
      <c r="N28" s="323"/>
      <c r="O28" s="324"/>
      <c r="P28" s="362">
        <v>1770</v>
      </c>
    </row>
    <row r="29" spans="1:16" s="149" customFormat="1" ht="23.25" customHeight="1" thickBot="1">
      <c r="A29" s="278">
        <v>13</v>
      </c>
      <c r="B29" s="279" t="s">
        <v>218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1"/>
      <c r="N29" s="325">
        <f>SUM(N17:N28)</f>
        <v>1942</v>
      </c>
      <c r="O29" s="326">
        <f>SUM(O17:O28)</f>
        <v>0</v>
      </c>
      <c r="P29" s="362">
        <v>4990</v>
      </c>
    </row>
    <row r="30" spans="1:16" s="149" customFormat="1" ht="22.5" customHeight="1" thickBot="1">
      <c r="A30" s="283">
        <v>14</v>
      </c>
      <c r="B30" s="284" t="s">
        <v>190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330"/>
      <c r="O30" s="331"/>
      <c r="P30" s="364">
        <v>1110</v>
      </c>
    </row>
    <row r="31" spans="1:16" s="149" customFormat="1" ht="23.25" customHeight="1">
      <c r="A31" s="134">
        <v>15</v>
      </c>
      <c r="B31" s="644" t="s">
        <v>145</v>
      </c>
      <c r="C31" s="697"/>
      <c r="D31" s="697"/>
      <c r="E31" s="697"/>
      <c r="F31" s="697"/>
      <c r="G31" s="697"/>
      <c r="H31" s="645"/>
      <c r="I31" s="286" t="s">
        <v>33</v>
      </c>
      <c r="J31" s="159"/>
      <c r="K31" s="159"/>
      <c r="L31" s="159"/>
      <c r="M31" s="160"/>
      <c r="N31" s="328"/>
      <c r="O31" s="329"/>
      <c r="P31" s="362">
        <v>2110</v>
      </c>
    </row>
    <row r="32" spans="1:16" s="149" customFormat="1" ht="23.25" customHeight="1" thickBot="1">
      <c r="A32" s="327">
        <v>16</v>
      </c>
      <c r="B32" s="646"/>
      <c r="C32" s="698"/>
      <c r="D32" s="698"/>
      <c r="E32" s="698"/>
      <c r="F32" s="698"/>
      <c r="G32" s="698"/>
      <c r="H32" s="647"/>
      <c r="I32" s="279" t="s">
        <v>224</v>
      </c>
      <c r="J32" s="287"/>
      <c r="K32" s="287"/>
      <c r="L32" s="287"/>
      <c r="M32" s="277"/>
      <c r="N32" s="330"/>
      <c r="O32" s="331"/>
      <c r="P32" s="363">
        <v>3160</v>
      </c>
    </row>
    <row r="33" spans="1:16" s="149" customFormat="1" ht="23.25" customHeight="1">
      <c r="A33" s="133">
        <v>17</v>
      </c>
      <c r="B33" s="644" t="s">
        <v>294</v>
      </c>
      <c r="C33" s="697"/>
      <c r="D33" s="697"/>
      <c r="E33" s="697"/>
      <c r="F33" s="697"/>
      <c r="G33" s="697"/>
      <c r="H33" s="645"/>
      <c r="I33" s="286" t="s">
        <v>225</v>
      </c>
      <c r="J33" s="159"/>
      <c r="K33" s="159"/>
      <c r="L33" s="159"/>
      <c r="M33" s="160"/>
      <c r="N33" s="332">
        <f>N34+N36</f>
        <v>0</v>
      </c>
      <c r="O33" s="333">
        <f>O34+O36</f>
        <v>0</v>
      </c>
      <c r="P33" s="362">
        <v>5990</v>
      </c>
    </row>
    <row r="34" spans="1:16" s="149" customFormat="1" ht="21" customHeight="1">
      <c r="A34" s="155">
        <v>18</v>
      </c>
      <c r="B34" s="515"/>
      <c r="C34" s="516"/>
      <c r="D34" s="516"/>
      <c r="E34" s="516"/>
      <c r="F34" s="516"/>
      <c r="G34" s="516"/>
      <c r="H34" s="517"/>
      <c r="I34" s="275" t="s">
        <v>217</v>
      </c>
      <c r="J34" s="157"/>
      <c r="K34" s="157" t="s">
        <v>237</v>
      </c>
      <c r="L34" s="151"/>
      <c r="M34" s="150"/>
      <c r="N34" s="323"/>
      <c r="O34" s="324"/>
      <c r="P34" s="362">
        <v>5100</v>
      </c>
    </row>
    <row r="35" spans="1:16" s="149" customFormat="1" ht="23.25" customHeight="1">
      <c r="A35" s="155">
        <v>19</v>
      </c>
      <c r="B35" s="515"/>
      <c r="C35" s="516"/>
      <c r="D35" s="516"/>
      <c r="E35" s="516"/>
      <c r="F35" s="516"/>
      <c r="G35" s="516"/>
      <c r="H35" s="517"/>
      <c r="I35" s="156"/>
      <c r="K35" s="157" t="s">
        <v>243</v>
      </c>
      <c r="L35" s="157"/>
      <c r="M35" s="158"/>
      <c r="N35" s="323"/>
      <c r="O35" s="324"/>
      <c r="P35" s="362">
        <v>5110</v>
      </c>
    </row>
    <row r="36" spans="1:16" s="149" customFormat="1" ht="23.25" customHeight="1" thickBot="1">
      <c r="A36" s="327">
        <v>20</v>
      </c>
      <c r="B36" s="646"/>
      <c r="C36" s="698"/>
      <c r="D36" s="698"/>
      <c r="E36" s="698"/>
      <c r="F36" s="698"/>
      <c r="G36" s="698"/>
      <c r="H36" s="647"/>
      <c r="I36" s="156"/>
      <c r="J36" s="157"/>
      <c r="K36" s="151" t="s">
        <v>238</v>
      </c>
      <c r="L36" s="157"/>
      <c r="M36" s="158"/>
      <c r="N36" s="323"/>
      <c r="O36" s="324"/>
      <c r="P36" s="362">
        <v>5200</v>
      </c>
    </row>
    <row r="37" spans="1:16" s="149" customFormat="1" ht="23.25" customHeight="1" thickBot="1">
      <c r="A37" s="283">
        <v>21</v>
      </c>
      <c r="B37" s="285" t="s">
        <v>226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2"/>
      <c r="N37" s="368">
        <f>SUM(N29:N33)</f>
        <v>1942</v>
      </c>
      <c r="O37" s="369">
        <f>SUM(O29:O33)</f>
        <v>0</v>
      </c>
      <c r="P37" s="362">
        <v>9999</v>
      </c>
    </row>
    <row r="38" s="127" customFormat="1" ht="9" customHeight="1"/>
    <row r="39" spans="1:5" s="127" customFormat="1" ht="12">
      <c r="A39" s="127" t="s">
        <v>38</v>
      </c>
      <c r="E39" s="127" t="s">
        <v>269</v>
      </c>
    </row>
    <row r="40" s="127" customFormat="1" ht="12">
      <c r="E40" s="127" t="s">
        <v>270</v>
      </c>
    </row>
    <row r="41" s="127" customFormat="1" ht="12">
      <c r="A41" s="288" t="s">
        <v>126</v>
      </c>
    </row>
    <row r="42" s="127" customFormat="1" ht="10.5" customHeight="1" thickBot="1">
      <c r="A42" s="288"/>
    </row>
    <row r="43" spans="1:15" s="149" customFormat="1" ht="23.25" customHeight="1" thickBot="1">
      <c r="A43" s="289">
        <v>22</v>
      </c>
      <c r="B43" s="688" t="s">
        <v>196</v>
      </c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334"/>
    </row>
    <row r="44" spans="1:15" s="149" customFormat="1" ht="15.75" customHeight="1">
      <c r="A44" s="131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151"/>
    </row>
    <row r="45" spans="1:15" s="149" customFormat="1" ht="23.25" customHeight="1">
      <c r="A45" s="131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151"/>
    </row>
    <row r="46" spans="1:15" s="149" customFormat="1" ht="5.25" customHeight="1">
      <c r="A46" s="131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151"/>
    </row>
    <row r="47" s="127" customFormat="1" ht="12"/>
    <row r="48" spans="3:15" s="127" customFormat="1" ht="9.75" customHeight="1">
      <c r="C48" s="571">
        <v>5</v>
      </c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164">
        <v>107108</v>
      </c>
    </row>
    <row r="49" s="127" customFormat="1" ht="12"/>
    <row r="50" s="344" customFormat="1" ht="12"/>
    <row r="51" s="349" customFormat="1" ht="12.75">
      <c r="A51" s="349" t="s">
        <v>295</v>
      </c>
    </row>
    <row r="52" spans="1:2" s="349" customFormat="1" ht="12.75">
      <c r="A52" s="350">
        <f>'10710804'!O16</f>
        <v>1942</v>
      </c>
      <c r="B52" s="350">
        <f>'10710804'!O25</f>
        <v>0</v>
      </c>
    </row>
  </sheetData>
  <sheetProtection password="CC56" sheet="1" objects="1" scenarios="1" selectLockedCells="1"/>
  <mergeCells count="34">
    <mergeCell ref="C48:N48"/>
    <mergeCell ref="N13:N15"/>
    <mergeCell ref="B21:E21"/>
    <mergeCell ref="A7:O7"/>
    <mergeCell ref="A8:O8"/>
    <mergeCell ref="B11:M16"/>
    <mergeCell ref="N10:O10"/>
    <mergeCell ref="F17:K20"/>
    <mergeCell ref="L17:M17"/>
    <mergeCell ref="N11:O12"/>
    <mergeCell ref="F22:M22"/>
    <mergeCell ref="B22:E22"/>
    <mergeCell ref="B19:E19"/>
    <mergeCell ref="B20:E20"/>
    <mergeCell ref="B43:N43"/>
    <mergeCell ref="B25:E25"/>
    <mergeCell ref="B26:E26"/>
    <mergeCell ref="F25:K26"/>
    <mergeCell ref="L25:M25"/>
    <mergeCell ref="B33:H36"/>
    <mergeCell ref="B28:E28"/>
    <mergeCell ref="F27:K28"/>
    <mergeCell ref="B31:H32"/>
    <mergeCell ref="B27:E27"/>
    <mergeCell ref="C2:J2"/>
    <mergeCell ref="G4:O4"/>
    <mergeCell ref="F23:K23"/>
    <mergeCell ref="F24:K24"/>
    <mergeCell ref="B24:E24"/>
    <mergeCell ref="B23:E23"/>
    <mergeCell ref="L18:M18"/>
    <mergeCell ref="L19:M19"/>
    <mergeCell ref="L20:M20"/>
    <mergeCell ref="F21:M21"/>
  </mergeCells>
  <conditionalFormatting sqref="N35:O35">
    <cfRule type="cellIs" priority="1" dxfId="1" operator="greaterThan" stopIfTrue="1">
      <formula>N34</formula>
    </cfRule>
  </conditionalFormatting>
  <conditionalFormatting sqref="C2:J2 G4:O4 N29:O29 N33:O33">
    <cfRule type="cellIs" priority="2" dxfId="0" operator="equal" stopIfTrue="1">
      <formula>0</formula>
    </cfRule>
  </conditionalFormatting>
  <conditionalFormatting sqref="N37:O37">
    <cfRule type="cellIs" priority="3" dxfId="1" operator="notEqual" stopIfTrue="1">
      <formula>A52</formula>
    </cfRule>
    <cfRule type="cellIs" priority="4" dxfId="3" operator="equal" stopIfTrue="1">
      <formula>0</formula>
    </cfRule>
  </conditionalFormatting>
  <dataValidations count="1">
    <dataValidation type="whole" operator="greaterThanOrEqual" allowBlank="1" showInputMessage="1" showErrorMessage="1" sqref="N17:O28 O43 N30:O32 N34:O36">
      <formula1>0</formula1>
    </dataValidation>
  </dataValidations>
  <printOptions horizontalCentered="1"/>
  <pageMargins left="0.2755905511811024" right="0.2755905511811024" top="0.3937007874015748" bottom="0.1968503937007874" header="0.5118110236220472" footer="0.31496062992125984"/>
  <pageSetup fitToHeight="1" fitToWidth="1" horizontalDpi="600" verticalDpi="600" orientation="portrait" paperSize="9" r:id="rId3"/>
  <headerFooter alignWithMargins="0">
    <oddFooter xml:space="preserve">&amp;C&amp;9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72"/>
  <sheetViews>
    <sheetView showGridLines="0" workbookViewId="0" topLeftCell="A2">
      <selection activeCell="N34" sqref="N34:N36"/>
    </sheetView>
  </sheetViews>
  <sheetFormatPr defaultColWidth="9.00390625" defaultRowHeight="12.75"/>
  <cols>
    <col min="1" max="1" width="6.125" style="237" customWidth="1"/>
    <col min="2" max="2" width="4.125" style="237" customWidth="1"/>
    <col min="3" max="10" width="2.75390625" style="237" customWidth="1"/>
    <col min="11" max="11" width="4.75390625" style="237" customWidth="1"/>
    <col min="12" max="12" width="4.00390625" style="237" customWidth="1"/>
    <col min="13" max="13" width="18.625" style="237" customWidth="1"/>
    <col min="14" max="15" width="15.75390625" style="237" customWidth="1"/>
    <col min="16" max="16384" width="9.125" style="237" customWidth="1"/>
  </cols>
  <sheetData>
    <row r="1" spans="1:6" s="181" customFormat="1" ht="12.75" hidden="1">
      <c r="A1" s="380" t="s">
        <v>550</v>
      </c>
      <c r="B1" s="380" t="s">
        <v>319</v>
      </c>
      <c r="C1" s="181">
        <v>2008</v>
      </c>
      <c r="D1" s="181">
        <f>mho</f>
        <v>99</v>
      </c>
      <c r="E1" s="380" t="s">
        <v>315</v>
      </c>
      <c r="F1" s="181" t="str">
        <f>asz_azon1</f>
        <v>16935286</v>
      </c>
    </row>
    <row r="2" spans="1:15" ht="19.5" customHeight="1">
      <c r="A2" s="127" t="s">
        <v>0</v>
      </c>
      <c r="B2" s="127"/>
      <c r="C2" s="503" t="str">
        <f>elolap!$F$19</f>
        <v>16935286</v>
      </c>
      <c r="D2" s="504"/>
      <c r="E2" s="504"/>
      <c r="F2" s="504"/>
      <c r="G2" s="504"/>
      <c r="H2" s="504"/>
      <c r="I2" s="504"/>
      <c r="J2" s="505"/>
      <c r="K2" s="127"/>
      <c r="L2" s="127"/>
      <c r="M2" s="127"/>
      <c r="N2" s="127"/>
      <c r="O2" s="128" t="s">
        <v>228</v>
      </c>
    </row>
    <row r="3" spans="1:15" s="238" customFormat="1" ht="14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s="178" customFormat="1" ht="15">
      <c r="A4" s="127" t="s">
        <v>289</v>
      </c>
      <c r="B4" s="127"/>
      <c r="C4" s="127"/>
      <c r="D4" s="127"/>
      <c r="E4" s="127"/>
      <c r="F4" s="127"/>
      <c r="G4" s="506" t="str">
        <f>elolap!$F$23</f>
        <v>Vác Város Levéltára</v>
      </c>
      <c r="H4" s="593"/>
      <c r="I4" s="593"/>
      <c r="J4" s="593"/>
      <c r="K4" s="593"/>
      <c r="L4" s="593"/>
      <c r="M4" s="593"/>
      <c r="N4" s="593"/>
      <c r="O4" s="594"/>
    </row>
    <row r="5" spans="1:15" s="178" customFormat="1" ht="1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s="178" customFormat="1" ht="1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5" s="178" customFormat="1" ht="1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s="178" customFormat="1" ht="15.75">
      <c r="A8" s="239" t="s">
        <v>271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0"/>
    </row>
    <row r="9" spans="1:15" s="178" customFormat="1" ht="15.75">
      <c r="A9" s="239" t="s">
        <v>113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1"/>
      <c r="O9" s="240"/>
    </row>
    <row r="10" spans="1:15" s="178" customFormat="1" ht="12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</row>
    <row r="11" spans="14:15" s="178" customFormat="1" ht="12">
      <c r="N11" s="720" t="s">
        <v>30</v>
      </c>
      <c r="O11" s="720"/>
    </row>
    <row r="12" spans="1:15" s="244" customFormat="1" ht="12.75" customHeight="1">
      <c r="A12" s="243"/>
      <c r="B12" s="615" t="s">
        <v>39</v>
      </c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7"/>
      <c r="N12" s="600" t="s">
        <v>97</v>
      </c>
      <c r="O12" s="600" t="s">
        <v>114</v>
      </c>
    </row>
    <row r="13" spans="1:15" s="244" customFormat="1" ht="12">
      <c r="A13" s="245" t="s">
        <v>1</v>
      </c>
      <c r="B13" s="618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20"/>
      <c r="N13" s="601"/>
      <c r="O13" s="601"/>
    </row>
    <row r="14" spans="1:15" s="244" customFormat="1" ht="12">
      <c r="A14" s="245" t="s">
        <v>2</v>
      </c>
      <c r="B14" s="618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20"/>
      <c r="N14" s="602"/>
      <c r="O14" s="602"/>
    </row>
    <row r="15" spans="1:15" s="244" customFormat="1" ht="14.25" customHeight="1">
      <c r="A15" s="246"/>
      <c r="B15" s="639"/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35"/>
      <c r="N15" s="248" t="s">
        <v>5</v>
      </c>
      <c r="O15" s="247" t="s">
        <v>6</v>
      </c>
    </row>
    <row r="16" spans="1:15" s="178" customFormat="1" ht="10.5" customHeight="1">
      <c r="A16" s="249"/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2"/>
      <c r="N16" s="586"/>
      <c r="O16" s="583"/>
    </row>
    <row r="17" spans="1:16" s="178" customFormat="1" ht="10.5" customHeight="1">
      <c r="A17" s="253">
        <v>1</v>
      </c>
      <c r="B17" s="254" t="s">
        <v>252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6"/>
      <c r="N17" s="587"/>
      <c r="O17" s="584"/>
      <c r="P17" s="366" t="s">
        <v>313</v>
      </c>
    </row>
    <row r="18" spans="1:16" s="178" customFormat="1" ht="10.5" customHeight="1">
      <c r="A18" s="257"/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588"/>
      <c r="O18" s="585"/>
      <c r="P18" s="365"/>
    </row>
    <row r="19" spans="1:16" s="178" customFormat="1" ht="10.5" customHeight="1">
      <c r="A19" s="249"/>
      <c r="B19" s="26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N19" s="586"/>
      <c r="O19" s="583"/>
      <c r="P19" s="365"/>
    </row>
    <row r="20" spans="1:16" s="178" customFormat="1" ht="10.5" customHeight="1">
      <c r="A20" s="253">
        <v>2</v>
      </c>
      <c r="B20" s="262" t="s">
        <v>139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6"/>
      <c r="N20" s="587"/>
      <c r="O20" s="584"/>
      <c r="P20" s="366" t="s">
        <v>307</v>
      </c>
    </row>
    <row r="21" spans="1:16" s="178" customFormat="1" ht="10.5" customHeight="1">
      <c r="A21" s="257"/>
      <c r="B21" s="258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588"/>
      <c r="O21" s="585"/>
      <c r="P21" s="365"/>
    </row>
    <row r="22" spans="1:16" s="178" customFormat="1" ht="10.5" customHeight="1">
      <c r="A22" s="249"/>
      <c r="B22" s="26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2"/>
      <c r="N22" s="586"/>
      <c r="O22" s="583"/>
      <c r="P22" s="365"/>
    </row>
    <row r="23" spans="1:16" s="178" customFormat="1" ht="10.5" customHeight="1">
      <c r="A23" s="253">
        <v>3</v>
      </c>
      <c r="B23" s="254" t="s">
        <v>135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6"/>
      <c r="N23" s="587"/>
      <c r="O23" s="584"/>
      <c r="P23" s="367" t="s">
        <v>305</v>
      </c>
    </row>
    <row r="24" spans="1:16" s="178" customFormat="1" ht="10.5" customHeight="1">
      <c r="A24" s="257"/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60"/>
      <c r="N24" s="588"/>
      <c r="O24" s="585"/>
      <c r="P24" s="365"/>
    </row>
    <row r="25" spans="1:16" s="178" customFormat="1" ht="10.5" customHeight="1">
      <c r="A25" s="249"/>
      <c r="B25" s="26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586"/>
      <c r="O25" s="583"/>
      <c r="P25" s="365"/>
    </row>
    <row r="26" spans="1:16" s="178" customFormat="1" ht="10.5" customHeight="1">
      <c r="A26" s="253">
        <v>4</v>
      </c>
      <c r="B26" s="254" t="s">
        <v>40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6"/>
      <c r="N26" s="587"/>
      <c r="O26" s="584"/>
      <c r="P26" s="367" t="s">
        <v>309</v>
      </c>
    </row>
    <row r="27" spans="1:16" s="178" customFormat="1" ht="10.5" customHeight="1">
      <c r="A27" s="257"/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60"/>
      <c r="N27" s="588"/>
      <c r="O27" s="585"/>
      <c r="P27" s="365"/>
    </row>
    <row r="28" spans="1:16" s="178" customFormat="1" ht="10.5" customHeight="1">
      <c r="A28" s="249"/>
      <c r="B28" s="26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2"/>
      <c r="N28" s="586"/>
      <c r="O28" s="583"/>
      <c r="P28" s="365"/>
    </row>
    <row r="29" spans="1:16" s="178" customFormat="1" ht="10.5" customHeight="1">
      <c r="A29" s="253">
        <v>5</v>
      </c>
      <c r="B29" s="254" t="s">
        <v>146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6"/>
      <c r="N29" s="587"/>
      <c r="O29" s="584"/>
      <c r="P29" s="367" t="s">
        <v>311</v>
      </c>
    </row>
    <row r="30" spans="1:16" s="178" customFormat="1" ht="10.5" customHeight="1">
      <c r="A30" s="257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60"/>
      <c r="N30" s="588"/>
      <c r="O30" s="585"/>
      <c r="P30" s="365"/>
    </row>
    <row r="31" spans="1:16" s="178" customFormat="1" ht="10.5" customHeight="1">
      <c r="A31" s="249"/>
      <c r="B31" s="26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N31" s="586"/>
      <c r="O31" s="583"/>
      <c r="P31" s="365"/>
    </row>
    <row r="32" spans="1:16" s="178" customFormat="1" ht="10.5" customHeight="1">
      <c r="A32" s="253">
        <v>6</v>
      </c>
      <c r="B32" s="254" t="s">
        <v>41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6"/>
      <c r="N32" s="587"/>
      <c r="O32" s="584"/>
      <c r="P32" s="367" t="s">
        <v>315</v>
      </c>
    </row>
    <row r="33" spans="1:16" s="178" customFormat="1" ht="10.5" customHeight="1">
      <c r="A33" s="257"/>
      <c r="B33" s="258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60"/>
      <c r="N33" s="588"/>
      <c r="O33" s="585"/>
      <c r="P33" s="365"/>
    </row>
    <row r="34" spans="1:16" s="178" customFormat="1" ht="10.5" customHeight="1">
      <c r="A34" s="249"/>
      <c r="B34" s="26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2"/>
      <c r="N34" s="586">
        <v>1942</v>
      </c>
      <c r="O34" s="583"/>
      <c r="P34" s="365"/>
    </row>
    <row r="35" spans="1:16" s="178" customFormat="1" ht="10.5" customHeight="1">
      <c r="A35" s="253">
        <v>7</v>
      </c>
      <c r="B35" s="254" t="s">
        <v>147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6"/>
      <c r="N35" s="587"/>
      <c r="O35" s="584"/>
      <c r="P35" s="367" t="s">
        <v>317</v>
      </c>
    </row>
    <row r="36" spans="1:16" s="178" customFormat="1" ht="10.5" customHeight="1">
      <c r="A36" s="257"/>
      <c r="B36" s="258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60"/>
      <c r="N36" s="588"/>
      <c r="O36" s="585"/>
      <c r="P36" s="365"/>
    </row>
    <row r="37" spans="1:16" s="178" customFormat="1" ht="10.5" customHeight="1">
      <c r="A37" s="249"/>
      <c r="B37" s="26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2"/>
      <c r="N37" s="586"/>
      <c r="O37" s="583"/>
      <c r="P37" s="365"/>
    </row>
    <row r="38" spans="1:16" s="178" customFormat="1" ht="10.5" customHeight="1">
      <c r="A38" s="253">
        <v>8</v>
      </c>
      <c r="B38" s="254" t="s">
        <v>136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6"/>
      <c r="N38" s="587"/>
      <c r="O38" s="584"/>
      <c r="P38" s="367" t="s">
        <v>319</v>
      </c>
    </row>
    <row r="39" spans="1:16" s="178" customFormat="1" ht="10.5" customHeight="1">
      <c r="A39" s="257"/>
      <c r="B39" s="258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60"/>
      <c r="N39" s="588"/>
      <c r="O39" s="585"/>
      <c r="P39" s="365"/>
    </row>
    <row r="40" spans="1:16" s="178" customFormat="1" ht="10.5" customHeight="1">
      <c r="A40" s="249"/>
      <c r="B40" s="26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2"/>
      <c r="N40" s="586"/>
      <c r="O40" s="583"/>
      <c r="P40" s="365"/>
    </row>
    <row r="41" spans="1:16" s="178" customFormat="1" ht="10.5" customHeight="1">
      <c r="A41" s="253">
        <v>9</v>
      </c>
      <c r="B41" s="254" t="s">
        <v>42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6"/>
      <c r="N41" s="587"/>
      <c r="O41" s="584"/>
      <c r="P41" s="367" t="s">
        <v>321</v>
      </c>
    </row>
    <row r="42" spans="1:16" s="178" customFormat="1" ht="10.5" customHeight="1">
      <c r="A42" s="257"/>
      <c r="B42" s="258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60"/>
      <c r="N42" s="588"/>
      <c r="O42" s="585"/>
      <c r="P42" s="365"/>
    </row>
    <row r="43" spans="1:16" s="178" customFormat="1" ht="10.5" customHeight="1">
      <c r="A43" s="249"/>
      <c r="B43" s="26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N43" s="586"/>
      <c r="O43" s="583"/>
      <c r="P43" s="365"/>
    </row>
    <row r="44" spans="1:16" s="178" customFormat="1" ht="10.5" customHeight="1">
      <c r="A44" s="253">
        <v>10</v>
      </c>
      <c r="B44" s="254" t="s">
        <v>140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6"/>
      <c r="N44" s="587"/>
      <c r="O44" s="584"/>
      <c r="P44" s="367" t="s">
        <v>546</v>
      </c>
    </row>
    <row r="45" spans="1:16" s="178" customFormat="1" ht="10.5" customHeight="1">
      <c r="A45" s="257"/>
      <c r="B45" s="258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60"/>
      <c r="N45" s="588"/>
      <c r="O45" s="585"/>
      <c r="P45" s="365"/>
    </row>
    <row r="46" spans="1:16" s="178" customFormat="1" ht="10.5" customHeight="1">
      <c r="A46" s="249"/>
      <c r="B46" s="26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2"/>
      <c r="N46" s="586"/>
      <c r="O46" s="583"/>
      <c r="P46" s="365"/>
    </row>
    <row r="47" spans="1:16" s="178" customFormat="1" ht="10.5" customHeight="1">
      <c r="A47" s="253">
        <v>11</v>
      </c>
      <c r="B47" s="254" t="s">
        <v>43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6"/>
      <c r="N47" s="587"/>
      <c r="O47" s="584"/>
      <c r="P47" s="367" t="s">
        <v>547</v>
      </c>
    </row>
    <row r="48" spans="1:16" s="178" customFormat="1" ht="10.5" customHeight="1">
      <c r="A48" s="257"/>
      <c r="B48" s="258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60"/>
      <c r="N48" s="588"/>
      <c r="O48" s="585"/>
      <c r="P48" s="365"/>
    </row>
    <row r="49" spans="1:16" s="178" customFormat="1" ht="10.5" customHeight="1">
      <c r="A49" s="249"/>
      <c r="B49" s="26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2"/>
      <c r="N49" s="586"/>
      <c r="O49" s="583"/>
      <c r="P49" s="365"/>
    </row>
    <row r="50" spans="1:16" s="178" customFormat="1" ht="10.5" customHeight="1">
      <c r="A50" s="253">
        <v>12</v>
      </c>
      <c r="B50" s="718" t="s">
        <v>137</v>
      </c>
      <c r="C50" s="719"/>
      <c r="D50" s="719"/>
      <c r="E50" s="719"/>
      <c r="F50" s="719"/>
      <c r="G50" s="719"/>
      <c r="H50" s="719"/>
      <c r="M50" s="256"/>
      <c r="N50" s="587"/>
      <c r="O50" s="584"/>
      <c r="P50" s="367" t="s">
        <v>548</v>
      </c>
    </row>
    <row r="51" spans="1:16" s="178" customFormat="1" ht="10.5" customHeight="1">
      <c r="A51" s="257"/>
      <c r="B51" s="263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60"/>
      <c r="N51" s="588"/>
      <c r="O51" s="585"/>
      <c r="P51" s="365"/>
    </row>
    <row r="52" spans="1:16" s="178" customFormat="1" ht="10.5" customHeight="1">
      <c r="A52" s="249"/>
      <c r="B52" s="250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2"/>
      <c r="N52" s="580">
        <f>SUM(N16:N51)</f>
        <v>1942</v>
      </c>
      <c r="O52" s="580">
        <f>SUM(O16:O51)</f>
        <v>0</v>
      </c>
      <c r="P52" s="365"/>
    </row>
    <row r="53" spans="1:16" s="178" customFormat="1" ht="10.5" customHeight="1">
      <c r="A53" s="253">
        <v>13</v>
      </c>
      <c r="B53" s="254" t="s">
        <v>138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6"/>
      <c r="N53" s="581"/>
      <c r="O53" s="581"/>
      <c r="P53" s="367" t="s">
        <v>549</v>
      </c>
    </row>
    <row r="54" spans="1:16" s="178" customFormat="1" ht="10.5" customHeight="1">
      <c r="A54" s="257"/>
      <c r="B54" s="263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60"/>
      <c r="N54" s="582"/>
      <c r="O54" s="582"/>
      <c r="P54" s="365"/>
    </row>
    <row r="55" s="178" customFormat="1" ht="12"/>
    <row r="56" spans="1:11" s="178" customFormat="1" ht="12.75">
      <c r="A56" s="178" t="s">
        <v>44</v>
      </c>
      <c r="D56" s="178" t="s">
        <v>272</v>
      </c>
      <c r="K56" s="237"/>
    </row>
    <row r="57" spans="4:11" s="178" customFormat="1" ht="12.75">
      <c r="D57" s="178" t="s">
        <v>273</v>
      </c>
      <c r="K57" s="237"/>
    </row>
    <row r="58" s="178" customFormat="1" ht="23.25" customHeight="1">
      <c r="A58" s="178" t="s">
        <v>194</v>
      </c>
    </row>
    <row r="59" s="267" customFormat="1" ht="11.25"/>
    <row r="60" s="267" customFormat="1" ht="11.25"/>
    <row r="61" s="178" customFormat="1" ht="12"/>
    <row r="62" s="178" customFormat="1" ht="12"/>
    <row r="63" s="178" customFormat="1" ht="12"/>
    <row r="64" s="178" customFormat="1" ht="12"/>
    <row r="65" s="178" customFormat="1" ht="12"/>
    <row r="66" s="178" customFormat="1" ht="12"/>
    <row r="67" s="178" customFormat="1" ht="12"/>
    <row r="68" spans="4:15" s="178" customFormat="1" ht="12">
      <c r="D68" s="641">
        <v>6</v>
      </c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268">
        <v>107108</v>
      </c>
    </row>
    <row r="69" s="346" customFormat="1" ht="12"/>
    <row r="70" s="346" customFormat="1" ht="12"/>
    <row r="71" s="346" customFormat="1" ht="12">
      <c r="A71" s="346" t="s">
        <v>296</v>
      </c>
    </row>
    <row r="72" spans="1:2" s="346" customFormat="1" ht="12">
      <c r="A72" s="348">
        <f>'10710805'!N37</f>
        <v>1942</v>
      </c>
      <c r="B72" s="348">
        <f>'10710805'!O37</f>
        <v>0</v>
      </c>
    </row>
  </sheetData>
  <sheetProtection password="CC56" sheet="1" objects="1" scenarios="1" selectLockedCells="1"/>
  <mergeCells count="34">
    <mergeCell ref="N49:N51"/>
    <mergeCell ref="O49:O51"/>
    <mergeCell ref="N52:N54"/>
    <mergeCell ref="O52:O54"/>
    <mergeCell ref="N43:N45"/>
    <mergeCell ref="O43:O45"/>
    <mergeCell ref="N46:N48"/>
    <mergeCell ref="O46:O48"/>
    <mergeCell ref="N37:N39"/>
    <mergeCell ref="O37:O39"/>
    <mergeCell ref="N40:N42"/>
    <mergeCell ref="O40:O42"/>
    <mergeCell ref="N31:N33"/>
    <mergeCell ref="O31:O33"/>
    <mergeCell ref="N34:N36"/>
    <mergeCell ref="O34:O36"/>
    <mergeCell ref="N25:N27"/>
    <mergeCell ref="O25:O27"/>
    <mergeCell ref="N28:N30"/>
    <mergeCell ref="O28:O30"/>
    <mergeCell ref="N19:N21"/>
    <mergeCell ref="O19:O21"/>
    <mergeCell ref="N22:N24"/>
    <mergeCell ref="O22:O24"/>
    <mergeCell ref="C2:J2"/>
    <mergeCell ref="G4:O4"/>
    <mergeCell ref="D68:N68"/>
    <mergeCell ref="B50:H50"/>
    <mergeCell ref="N11:O11"/>
    <mergeCell ref="N12:N14"/>
    <mergeCell ref="O12:O14"/>
    <mergeCell ref="B12:M15"/>
    <mergeCell ref="N16:N18"/>
    <mergeCell ref="O16:O18"/>
  </mergeCells>
  <conditionalFormatting sqref="C2:J2 G4:O4">
    <cfRule type="cellIs" priority="1" dxfId="0" operator="equal" stopIfTrue="1">
      <formula>0</formula>
    </cfRule>
  </conditionalFormatting>
  <conditionalFormatting sqref="N52:O54">
    <cfRule type="cellIs" priority="2" dxfId="1" operator="notEqual" stopIfTrue="1">
      <formula>A72</formula>
    </cfRule>
    <cfRule type="cellIs" priority="3" dxfId="3" operator="equal" stopIfTrue="1">
      <formula>0</formula>
    </cfRule>
  </conditionalFormatting>
  <dataValidations count="1">
    <dataValidation type="whole" operator="greaterThanOrEqual" allowBlank="1" showInputMessage="1" showErrorMessage="1" sqref="N16:O51">
      <formula1>0</formula1>
    </dataValidation>
  </dataValidations>
  <printOptions horizontalCentered="1"/>
  <pageMargins left="0.2755905511811024" right="0.2755905511811024" top="0.3937007874015748" bottom="0.1968503937007874" header="0.5118110236220472" footer="0.31496062992125984"/>
  <pageSetup fitToHeight="1" fitToWidth="1" horizontalDpi="360" verticalDpi="360" orientation="portrait" paperSize="9" r:id="rId3"/>
  <headerFooter alignWithMargins="0">
    <oddFooter xml:space="preserve">&amp;C&amp;9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Z131"/>
  <sheetViews>
    <sheetView showGridLines="0" workbookViewId="0" topLeftCell="A2">
      <selection activeCell="V28" sqref="V28:X28"/>
    </sheetView>
  </sheetViews>
  <sheetFormatPr defaultColWidth="9.00390625" defaultRowHeight="12.75"/>
  <cols>
    <col min="1" max="1" width="6.375" style="181" customWidth="1"/>
    <col min="2" max="2" width="3.25390625" style="181" customWidth="1"/>
    <col min="3" max="11" width="3.00390625" style="181" customWidth="1"/>
    <col min="12" max="12" width="10.75390625" style="181" customWidth="1"/>
    <col min="13" max="13" width="6.25390625" style="181" customWidth="1"/>
    <col min="14" max="14" width="4.625" style="181" customWidth="1"/>
    <col min="15" max="15" width="6.625" style="181" customWidth="1"/>
    <col min="16" max="16" width="11.75390625" style="181" customWidth="1"/>
    <col min="17" max="17" width="7.75390625" style="181" customWidth="1"/>
    <col min="18" max="18" width="9.25390625" style="181" customWidth="1"/>
    <col min="19" max="19" width="7.75390625" style="181" customWidth="1"/>
    <col min="20" max="20" width="8.25390625" style="181" customWidth="1"/>
    <col min="21" max="21" width="9.00390625" style="181" customWidth="1"/>
    <col min="22" max="22" width="8.25390625" style="181" customWidth="1"/>
    <col min="23" max="23" width="6.00390625" style="181" customWidth="1"/>
    <col min="24" max="24" width="9.75390625" style="181" customWidth="1"/>
    <col min="25" max="25" width="15.875" style="370" customWidth="1"/>
    <col min="26" max="16384" width="9.125" style="181" customWidth="1"/>
  </cols>
  <sheetData>
    <row r="1" spans="1:6" ht="12.75" hidden="1">
      <c r="A1" s="380" t="s">
        <v>550</v>
      </c>
      <c r="B1" s="380" t="s">
        <v>319</v>
      </c>
      <c r="C1" s="181">
        <v>2008</v>
      </c>
      <c r="D1" s="181">
        <f>mho</f>
        <v>99</v>
      </c>
      <c r="E1" s="380" t="s">
        <v>317</v>
      </c>
      <c r="F1" s="181" t="str">
        <f>asz_azon1</f>
        <v>16935286</v>
      </c>
    </row>
    <row r="2" spans="1:24" ht="19.5" customHeight="1">
      <c r="A2" s="179" t="s">
        <v>0</v>
      </c>
      <c r="B2" s="179"/>
      <c r="C2" s="503" t="str">
        <f>elolap!$F$19</f>
        <v>16935286</v>
      </c>
      <c r="D2" s="504"/>
      <c r="E2" s="504"/>
      <c r="F2" s="504"/>
      <c r="G2" s="504"/>
      <c r="H2" s="504"/>
      <c r="I2" s="504"/>
      <c r="J2" s="505"/>
      <c r="K2" s="180"/>
      <c r="L2" s="179"/>
      <c r="M2" s="179"/>
      <c r="N2" s="179"/>
      <c r="O2" s="179"/>
      <c r="P2" s="179"/>
      <c r="X2" s="182" t="s">
        <v>228</v>
      </c>
    </row>
    <row r="3" spans="1:25" s="183" customFormat="1" ht="14.2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W3" s="184"/>
      <c r="Y3" s="371"/>
    </row>
    <row r="4" spans="1:25" s="188" customFormat="1" ht="15" customHeight="1">
      <c r="A4" s="127" t="s">
        <v>289</v>
      </c>
      <c r="B4" s="179"/>
      <c r="C4" s="179"/>
      <c r="D4" s="179"/>
      <c r="E4" s="179"/>
      <c r="F4" s="179"/>
      <c r="G4" s="506" t="str">
        <f>elolap!$F$23</f>
        <v>Vác Város Levéltára</v>
      </c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2"/>
      <c r="S4" s="185"/>
      <c r="T4" s="185"/>
      <c r="U4" s="185"/>
      <c r="V4" s="185"/>
      <c r="W4" s="186"/>
      <c r="X4" s="187"/>
      <c r="Y4" s="372"/>
    </row>
    <row r="5" spans="1:25" s="188" customFormat="1" ht="10.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2"/>
      <c r="R5" s="185"/>
      <c r="S5" s="185"/>
      <c r="T5" s="185"/>
      <c r="U5" s="185"/>
      <c r="V5" s="185"/>
      <c r="W5" s="186"/>
      <c r="X5" s="187"/>
      <c r="Y5" s="372"/>
    </row>
    <row r="6" spans="1:25" s="188" customFormat="1" ht="15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9"/>
      <c r="S6" s="189"/>
      <c r="T6" s="189"/>
      <c r="U6" s="189"/>
      <c r="V6" s="189"/>
      <c r="W6" s="189"/>
      <c r="X6" s="189"/>
      <c r="Y6" s="372"/>
    </row>
    <row r="7" spans="1:25" s="185" customFormat="1" ht="15.75">
      <c r="A7" s="190" t="s">
        <v>274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373"/>
    </row>
    <row r="8" spans="1:25" s="185" customFormat="1" ht="10.5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373"/>
    </row>
    <row r="9" spans="1:25" s="195" customFormat="1" ht="12">
      <c r="A9" s="194" t="s">
        <v>276</v>
      </c>
      <c r="S9" s="196"/>
      <c r="X9" s="197" t="s">
        <v>45</v>
      </c>
      <c r="Y9" s="374"/>
    </row>
    <row r="10" spans="1:25" s="198" customFormat="1" ht="12">
      <c r="A10" s="729" t="s">
        <v>46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0"/>
      <c r="Y10" s="375"/>
    </row>
    <row r="11" spans="1:25" s="198" customFormat="1" ht="10.5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5"/>
      <c r="Y11" s="375"/>
    </row>
    <row r="12" spans="1:25" s="198" customFormat="1" ht="10.5" customHeight="1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99"/>
      <c r="M12" s="200"/>
      <c r="N12" s="200"/>
      <c r="O12" s="200"/>
      <c r="P12" s="201"/>
      <c r="Q12" s="199"/>
      <c r="R12" s="200"/>
      <c r="S12" s="200"/>
      <c r="T12" s="201"/>
      <c r="U12" s="729" t="s">
        <v>134</v>
      </c>
      <c r="V12" s="733"/>
      <c r="W12" s="733"/>
      <c r="X12" s="730"/>
      <c r="Y12" s="375"/>
    </row>
    <row r="13" spans="1:25" s="198" customFormat="1" ht="10.5" customHeight="1">
      <c r="A13" s="202" t="s">
        <v>47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2" t="s">
        <v>48</v>
      </c>
      <c r="M13" s="203"/>
      <c r="N13" s="203"/>
      <c r="O13" s="203"/>
      <c r="P13" s="204"/>
      <c r="Q13" s="202" t="s">
        <v>49</v>
      </c>
      <c r="R13" s="203"/>
      <c r="S13" s="203"/>
      <c r="T13" s="204"/>
      <c r="U13" s="731"/>
      <c r="V13" s="734"/>
      <c r="W13" s="734"/>
      <c r="X13" s="732"/>
      <c r="Y13" s="375"/>
    </row>
    <row r="14" spans="1:25" s="198" customFormat="1" ht="10.5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5"/>
      <c r="M14" s="206"/>
      <c r="N14" s="206"/>
      <c r="O14" s="206"/>
      <c r="P14" s="207"/>
      <c r="Q14" s="205"/>
      <c r="R14" s="206"/>
      <c r="S14" s="206"/>
      <c r="T14" s="207"/>
      <c r="U14" s="723"/>
      <c r="V14" s="724"/>
      <c r="W14" s="724"/>
      <c r="X14" s="725"/>
      <c r="Y14" s="375"/>
    </row>
    <row r="15" spans="1:25" s="198" customFormat="1" ht="10.5" customHeight="1">
      <c r="A15" s="199"/>
      <c r="B15" s="200"/>
      <c r="C15" s="200"/>
      <c r="D15" s="200"/>
      <c r="E15" s="201"/>
      <c r="F15" s="729" t="s">
        <v>107</v>
      </c>
      <c r="G15" s="733"/>
      <c r="H15" s="733"/>
      <c r="I15" s="733"/>
      <c r="J15" s="733"/>
      <c r="K15" s="730"/>
      <c r="L15" s="199"/>
      <c r="M15" s="201"/>
      <c r="N15" s="729" t="s">
        <v>107</v>
      </c>
      <c r="O15" s="733"/>
      <c r="P15" s="730"/>
      <c r="Q15" s="199"/>
      <c r="R15" s="201"/>
      <c r="S15" s="729" t="s">
        <v>107</v>
      </c>
      <c r="T15" s="730"/>
      <c r="U15" s="729" t="s">
        <v>98</v>
      </c>
      <c r="V15" s="730"/>
      <c r="W15" s="729" t="s">
        <v>195</v>
      </c>
      <c r="X15" s="730"/>
      <c r="Y15" s="375"/>
    </row>
    <row r="16" spans="1:25" s="198" customFormat="1" ht="10.5" customHeight="1">
      <c r="A16" s="731" t="s">
        <v>50</v>
      </c>
      <c r="B16" s="734"/>
      <c r="C16" s="734"/>
      <c r="D16" s="734"/>
      <c r="E16" s="732"/>
      <c r="F16" s="731"/>
      <c r="G16" s="734"/>
      <c r="H16" s="734"/>
      <c r="I16" s="734"/>
      <c r="J16" s="734"/>
      <c r="K16" s="732"/>
      <c r="L16" s="202" t="s">
        <v>50</v>
      </c>
      <c r="M16" s="204"/>
      <c r="N16" s="731"/>
      <c r="O16" s="734"/>
      <c r="P16" s="732"/>
      <c r="Q16" s="202" t="s">
        <v>50</v>
      </c>
      <c r="R16" s="204"/>
      <c r="S16" s="731"/>
      <c r="T16" s="732"/>
      <c r="U16" s="731"/>
      <c r="V16" s="732"/>
      <c r="W16" s="731"/>
      <c r="X16" s="732"/>
      <c r="Y16" s="375"/>
    </row>
    <row r="17" spans="1:25" s="198" customFormat="1" ht="10.5" customHeight="1">
      <c r="A17" s="723"/>
      <c r="B17" s="724"/>
      <c r="C17" s="724"/>
      <c r="D17" s="724"/>
      <c r="E17" s="725"/>
      <c r="F17" s="723"/>
      <c r="G17" s="724"/>
      <c r="H17" s="724"/>
      <c r="I17" s="724"/>
      <c r="J17" s="724"/>
      <c r="K17" s="725"/>
      <c r="L17" s="205"/>
      <c r="M17" s="207"/>
      <c r="N17" s="723"/>
      <c r="O17" s="724"/>
      <c r="P17" s="725"/>
      <c r="Q17" s="205"/>
      <c r="R17" s="207"/>
      <c r="S17" s="723"/>
      <c r="T17" s="725"/>
      <c r="U17" s="723"/>
      <c r="V17" s="725"/>
      <c r="W17" s="723"/>
      <c r="X17" s="725"/>
      <c r="Y17" s="375"/>
    </row>
    <row r="18" spans="1:25" s="188" customFormat="1" ht="12.75" customHeight="1">
      <c r="A18" s="726" t="s">
        <v>5</v>
      </c>
      <c r="B18" s="727"/>
      <c r="C18" s="727"/>
      <c r="D18" s="727"/>
      <c r="E18" s="728"/>
      <c r="F18" s="736" t="s">
        <v>6</v>
      </c>
      <c r="G18" s="738"/>
      <c r="H18" s="738"/>
      <c r="I18" s="738"/>
      <c r="J18" s="738"/>
      <c r="K18" s="737"/>
      <c r="L18" s="208" t="s">
        <v>7</v>
      </c>
      <c r="M18" s="209"/>
      <c r="N18" s="210" t="s">
        <v>8</v>
      </c>
      <c r="O18" s="211"/>
      <c r="P18" s="212"/>
      <c r="Q18" s="208" t="s">
        <v>83</v>
      </c>
      <c r="R18" s="209"/>
      <c r="S18" s="723" t="s">
        <v>84</v>
      </c>
      <c r="T18" s="725"/>
      <c r="U18" s="208" t="s">
        <v>85</v>
      </c>
      <c r="V18" s="209"/>
      <c r="W18" s="208" t="s">
        <v>86</v>
      </c>
      <c r="X18" s="209"/>
      <c r="Y18" s="372"/>
    </row>
    <row r="19" spans="1:25" s="188" customFormat="1" ht="10.5" customHeight="1">
      <c r="A19" s="745">
        <v>2</v>
      </c>
      <c r="B19" s="746"/>
      <c r="C19" s="746"/>
      <c r="D19" s="746"/>
      <c r="E19" s="589"/>
      <c r="F19" s="745">
        <v>1942</v>
      </c>
      <c r="G19" s="746"/>
      <c r="H19" s="746"/>
      <c r="I19" s="746"/>
      <c r="J19" s="746"/>
      <c r="K19" s="589"/>
      <c r="L19" s="745"/>
      <c r="M19" s="589"/>
      <c r="N19" s="745"/>
      <c r="O19" s="746"/>
      <c r="P19" s="589"/>
      <c r="Q19" s="745"/>
      <c r="R19" s="589"/>
      <c r="S19" s="745"/>
      <c r="T19" s="589"/>
      <c r="U19" s="754">
        <f>A19+L19+Q19</f>
        <v>2</v>
      </c>
      <c r="V19" s="755"/>
      <c r="W19" s="754">
        <f>F19+N19+S19</f>
        <v>1942</v>
      </c>
      <c r="X19" s="755"/>
      <c r="Y19" s="372"/>
    </row>
    <row r="20" spans="1:25" s="188" customFormat="1" ht="10.5" customHeight="1">
      <c r="A20" s="747"/>
      <c r="B20" s="748"/>
      <c r="C20" s="748"/>
      <c r="D20" s="748"/>
      <c r="E20" s="590"/>
      <c r="F20" s="747"/>
      <c r="G20" s="748"/>
      <c r="H20" s="748"/>
      <c r="I20" s="748"/>
      <c r="J20" s="748"/>
      <c r="K20" s="590"/>
      <c r="L20" s="747"/>
      <c r="M20" s="590"/>
      <c r="N20" s="747"/>
      <c r="O20" s="748"/>
      <c r="P20" s="590"/>
      <c r="Q20" s="747"/>
      <c r="R20" s="590"/>
      <c r="S20" s="747"/>
      <c r="T20" s="590"/>
      <c r="U20" s="756"/>
      <c r="V20" s="577"/>
      <c r="W20" s="756"/>
      <c r="X20" s="577"/>
      <c r="Y20" s="372"/>
    </row>
    <row r="21" spans="1:25" s="188" customFormat="1" ht="10.5" customHeight="1">
      <c r="A21" s="747"/>
      <c r="B21" s="748"/>
      <c r="C21" s="748"/>
      <c r="D21" s="748"/>
      <c r="E21" s="590"/>
      <c r="F21" s="747"/>
      <c r="G21" s="748"/>
      <c r="H21" s="748"/>
      <c r="I21" s="748"/>
      <c r="J21" s="748"/>
      <c r="K21" s="590"/>
      <c r="L21" s="747"/>
      <c r="M21" s="590"/>
      <c r="N21" s="747"/>
      <c r="O21" s="748"/>
      <c r="P21" s="590"/>
      <c r="Q21" s="747"/>
      <c r="R21" s="590"/>
      <c r="S21" s="747"/>
      <c r="T21" s="590"/>
      <c r="U21" s="756"/>
      <c r="V21" s="577"/>
      <c r="W21" s="756"/>
      <c r="X21" s="577"/>
      <c r="Y21" s="372"/>
    </row>
    <row r="22" spans="1:25" s="188" customFormat="1" ht="10.5" customHeight="1">
      <c r="A22" s="749"/>
      <c r="B22" s="750"/>
      <c r="C22" s="750"/>
      <c r="D22" s="750"/>
      <c r="E22" s="591"/>
      <c r="F22" s="749"/>
      <c r="G22" s="750"/>
      <c r="H22" s="750"/>
      <c r="I22" s="750"/>
      <c r="J22" s="750"/>
      <c r="K22" s="591"/>
      <c r="L22" s="749"/>
      <c r="M22" s="591"/>
      <c r="N22" s="749"/>
      <c r="O22" s="750"/>
      <c r="P22" s="591"/>
      <c r="Q22" s="749"/>
      <c r="R22" s="591"/>
      <c r="S22" s="749"/>
      <c r="T22" s="591"/>
      <c r="U22" s="757"/>
      <c r="V22" s="578"/>
      <c r="W22" s="757"/>
      <c r="X22" s="578"/>
      <c r="Y22" s="372"/>
    </row>
    <row r="23" spans="1:25" s="188" customFormat="1" ht="10.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372"/>
    </row>
    <row r="24" s="188" customFormat="1" ht="10.5" customHeight="1">
      <c r="Y24" s="372"/>
    </row>
    <row r="25" spans="1:25" s="195" customFormat="1" ht="10.5" customHeight="1">
      <c r="A25" s="194" t="s">
        <v>275</v>
      </c>
      <c r="M25" s="197" t="s">
        <v>51</v>
      </c>
      <c r="P25" s="194" t="s">
        <v>277</v>
      </c>
      <c r="X25" s="214"/>
      <c r="Y25" s="374"/>
    </row>
    <row r="26" spans="1:25" s="188" customFormat="1" ht="12" customHeight="1">
      <c r="A26" s="215" t="s">
        <v>52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7"/>
      <c r="P26" s="215" t="s">
        <v>129</v>
      </c>
      <c r="Q26" s="216"/>
      <c r="R26" s="216"/>
      <c r="S26" s="216"/>
      <c r="T26" s="216"/>
      <c r="U26" s="217"/>
      <c r="V26" s="215" t="s">
        <v>53</v>
      </c>
      <c r="W26" s="216"/>
      <c r="X26" s="218"/>
      <c r="Y26" s="372"/>
    </row>
    <row r="27" spans="1:25" s="188" customFormat="1" ht="10.5" customHeight="1">
      <c r="A27" s="208" t="s">
        <v>127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09"/>
      <c r="P27" s="208" t="s">
        <v>108</v>
      </c>
      <c r="Q27" s="219"/>
      <c r="R27" s="219"/>
      <c r="S27" s="219"/>
      <c r="T27" s="219"/>
      <c r="U27" s="209"/>
      <c r="V27" s="726" t="s">
        <v>130</v>
      </c>
      <c r="W27" s="727"/>
      <c r="X27" s="728"/>
      <c r="Y27" s="372"/>
    </row>
    <row r="28" spans="1:26" s="188" customFormat="1" ht="10.5" customHeight="1">
      <c r="A28" s="739"/>
      <c r="B28" s="740"/>
      <c r="C28" s="740"/>
      <c r="D28" s="740"/>
      <c r="E28" s="741"/>
      <c r="F28" s="217" t="s">
        <v>128</v>
      </c>
      <c r="G28" s="220"/>
      <c r="H28" s="220"/>
      <c r="I28" s="220"/>
      <c r="J28" s="216"/>
      <c r="K28" s="216"/>
      <c r="L28" s="215" t="s">
        <v>54</v>
      </c>
      <c r="M28" s="217"/>
      <c r="P28" s="758" t="s">
        <v>401</v>
      </c>
      <c r="Q28" s="759"/>
      <c r="R28" s="759"/>
      <c r="S28" s="759"/>
      <c r="T28" s="759"/>
      <c r="U28" s="760"/>
      <c r="V28" s="751">
        <v>100</v>
      </c>
      <c r="W28" s="752"/>
      <c r="X28" s="753"/>
      <c r="Y28" s="356" t="str">
        <f>VLOOKUP(P28,$A$56:$B$131,2,FALSE)</f>
        <v>60100</v>
      </c>
      <c r="Z28" s="356" t="str">
        <f>LEFT(P28,6)</f>
        <v>6.1   </v>
      </c>
    </row>
    <row r="29" spans="1:26" s="188" customFormat="1" ht="10.5" customHeight="1">
      <c r="A29" s="742" t="s">
        <v>55</v>
      </c>
      <c r="B29" s="743"/>
      <c r="C29" s="743"/>
      <c r="D29" s="743"/>
      <c r="E29" s="744"/>
      <c r="F29" s="221" t="s">
        <v>56</v>
      </c>
      <c r="G29" s="220"/>
      <c r="H29" s="220"/>
      <c r="I29" s="220"/>
      <c r="J29" s="220"/>
      <c r="K29" s="220"/>
      <c r="L29" s="222" t="s">
        <v>57</v>
      </c>
      <c r="M29" s="221"/>
      <c r="P29" s="758"/>
      <c r="Q29" s="759"/>
      <c r="R29" s="759"/>
      <c r="S29" s="759"/>
      <c r="T29" s="759"/>
      <c r="U29" s="760"/>
      <c r="V29" s="751"/>
      <c r="W29" s="752"/>
      <c r="X29" s="753"/>
      <c r="Y29" s="356" t="e">
        <f aca="true" t="shared" si="0" ref="Y29:Y37">VLOOKUP(P29,$A$56:$B$131,2,FALSE)</f>
        <v>#N/A</v>
      </c>
      <c r="Z29" s="356">
        <f aca="true" t="shared" si="1" ref="Z29:Z37">LEFT(P29,6)</f>
      </c>
    </row>
    <row r="30" spans="1:26" s="188" customFormat="1" ht="10.5" customHeight="1">
      <c r="A30" s="726" t="s">
        <v>58</v>
      </c>
      <c r="B30" s="727"/>
      <c r="C30" s="727"/>
      <c r="D30" s="727"/>
      <c r="E30" s="728"/>
      <c r="F30" s="209" t="s">
        <v>59</v>
      </c>
      <c r="G30" s="220"/>
      <c r="H30" s="220"/>
      <c r="I30" s="220"/>
      <c r="J30" s="219"/>
      <c r="K30" s="219"/>
      <c r="L30" s="208" t="s">
        <v>60</v>
      </c>
      <c r="M30" s="209"/>
      <c r="P30" s="758"/>
      <c r="Q30" s="759"/>
      <c r="R30" s="759"/>
      <c r="S30" s="759"/>
      <c r="T30" s="759"/>
      <c r="U30" s="760"/>
      <c r="V30" s="751"/>
      <c r="W30" s="752"/>
      <c r="X30" s="753"/>
      <c r="Y30" s="356" t="e">
        <f t="shared" si="0"/>
        <v>#N/A</v>
      </c>
      <c r="Z30" s="356">
        <f t="shared" si="1"/>
      </c>
    </row>
    <row r="31" spans="1:26" s="188" customFormat="1" ht="10.5" customHeight="1">
      <c r="A31" s="210" t="s">
        <v>61</v>
      </c>
      <c r="B31" s="211"/>
      <c r="C31" s="211"/>
      <c r="D31" s="210"/>
      <c r="E31" s="211"/>
      <c r="F31" s="211"/>
      <c r="G31" s="211"/>
      <c r="H31" s="211"/>
      <c r="I31" s="211"/>
      <c r="J31" s="211"/>
      <c r="K31" s="211"/>
      <c r="L31" s="211"/>
      <c r="M31" s="223"/>
      <c r="P31" s="758"/>
      <c r="Q31" s="759"/>
      <c r="R31" s="759"/>
      <c r="S31" s="759"/>
      <c r="T31" s="759"/>
      <c r="U31" s="760"/>
      <c r="V31" s="751"/>
      <c r="W31" s="752"/>
      <c r="X31" s="753"/>
      <c r="Y31" s="356" t="e">
        <f t="shared" si="0"/>
        <v>#N/A</v>
      </c>
      <c r="Z31" s="356">
        <f t="shared" si="1"/>
      </c>
    </row>
    <row r="32" spans="1:26" s="188" customFormat="1" ht="10.5" customHeight="1">
      <c r="A32" s="736" t="s">
        <v>87</v>
      </c>
      <c r="B32" s="738"/>
      <c r="C32" s="738"/>
      <c r="D32" s="738"/>
      <c r="E32" s="737"/>
      <c r="F32" s="738" t="s">
        <v>88</v>
      </c>
      <c r="G32" s="738"/>
      <c r="H32" s="738"/>
      <c r="I32" s="738"/>
      <c r="J32" s="738"/>
      <c r="K32" s="737"/>
      <c r="L32" s="736" t="s">
        <v>89</v>
      </c>
      <c r="M32" s="737"/>
      <c r="P32" s="758"/>
      <c r="Q32" s="759"/>
      <c r="R32" s="759"/>
      <c r="S32" s="759"/>
      <c r="T32" s="759"/>
      <c r="U32" s="760"/>
      <c r="V32" s="751"/>
      <c r="W32" s="752"/>
      <c r="X32" s="753"/>
      <c r="Y32" s="356" t="e">
        <f t="shared" si="0"/>
        <v>#N/A</v>
      </c>
      <c r="Z32" s="356">
        <f t="shared" si="1"/>
      </c>
    </row>
    <row r="33" spans="1:26" s="188" customFormat="1" ht="10.5" customHeight="1">
      <c r="A33" s="745">
        <v>1</v>
      </c>
      <c r="B33" s="746"/>
      <c r="C33" s="746"/>
      <c r="D33" s="746"/>
      <c r="E33" s="589"/>
      <c r="F33" s="745"/>
      <c r="G33" s="746"/>
      <c r="H33" s="746"/>
      <c r="I33" s="746"/>
      <c r="J33" s="746"/>
      <c r="K33" s="589"/>
      <c r="L33" s="745"/>
      <c r="M33" s="589"/>
      <c r="P33" s="758"/>
      <c r="Q33" s="759"/>
      <c r="R33" s="759"/>
      <c r="S33" s="759"/>
      <c r="T33" s="759"/>
      <c r="U33" s="760"/>
      <c r="V33" s="751"/>
      <c r="W33" s="752"/>
      <c r="X33" s="753"/>
      <c r="Y33" s="356" t="e">
        <f t="shared" si="0"/>
        <v>#N/A</v>
      </c>
      <c r="Z33" s="356">
        <f t="shared" si="1"/>
      </c>
    </row>
    <row r="34" spans="1:26" s="195" customFormat="1" ht="10.5" customHeight="1">
      <c r="A34" s="747"/>
      <c r="B34" s="748"/>
      <c r="C34" s="748"/>
      <c r="D34" s="748"/>
      <c r="E34" s="590"/>
      <c r="F34" s="747"/>
      <c r="G34" s="748"/>
      <c r="H34" s="748"/>
      <c r="I34" s="748"/>
      <c r="J34" s="748"/>
      <c r="K34" s="590"/>
      <c r="L34" s="747"/>
      <c r="M34" s="590"/>
      <c r="P34" s="758"/>
      <c r="Q34" s="759"/>
      <c r="R34" s="759"/>
      <c r="S34" s="759"/>
      <c r="T34" s="759"/>
      <c r="U34" s="760"/>
      <c r="V34" s="751"/>
      <c r="W34" s="752"/>
      <c r="X34" s="753"/>
      <c r="Y34" s="356" t="e">
        <f t="shared" si="0"/>
        <v>#N/A</v>
      </c>
      <c r="Z34" s="356">
        <f t="shared" si="1"/>
      </c>
    </row>
    <row r="35" spans="1:26" s="195" customFormat="1" ht="10.5" customHeight="1">
      <c r="A35" s="749"/>
      <c r="B35" s="750"/>
      <c r="C35" s="750"/>
      <c r="D35" s="750"/>
      <c r="E35" s="591"/>
      <c r="F35" s="749"/>
      <c r="G35" s="750"/>
      <c r="H35" s="750"/>
      <c r="I35" s="750"/>
      <c r="J35" s="750"/>
      <c r="K35" s="591"/>
      <c r="L35" s="749"/>
      <c r="M35" s="591"/>
      <c r="P35" s="758"/>
      <c r="Q35" s="759"/>
      <c r="R35" s="759"/>
      <c r="S35" s="759"/>
      <c r="T35" s="759"/>
      <c r="U35" s="760"/>
      <c r="V35" s="751"/>
      <c r="W35" s="752"/>
      <c r="X35" s="753"/>
      <c r="Y35" s="356" t="e">
        <f t="shared" si="0"/>
        <v>#N/A</v>
      </c>
      <c r="Z35" s="356">
        <f t="shared" si="1"/>
      </c>
    </row>
    <row r="36" spans="16:26" s="195" customFormat="1" ht="10.5" customHeight="1">
      <c r="P36" s="758"/>
      <c r="Q36" s="759"/>
      <c r="R36" s="759"/>
      <c r="S36" s="759"/>
      <c r="T36" s="759"/>
      <c r="U36" s="760"/>
      <c r="V36" s="751"/>
      <c r="W36" s="752"/>
      <c r="X36" s="753"/>
      <c r="Y36" s="356" t="e">
        <f t="shared" si="0"/>
        <v>#N/A</v>
      </c>
      <c r="Z36" s="356">
        <f t="shared" si="1"/>
      </c>
    </row>
    <row r="37" spans="1:26" s="195" customFormat="1" ht="10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P37" s="758"/>
      <c r="Q37" s="759"/>
      <c r="R37" s="759"/>
      <c r="S37" s="759"/>
      <c r="T37" s="759"/>
      <c r="U37" s="760"/>
      <c r="V37" s="751"/>
      <c r="W37" s="752"/>
      <c r="X37" s="753"/>
      <c r="Y37" s="356" t="e">
        <f t="shared" si="0"/>
        <v>#N/A</v>
      </c>
      <c r="Z37" s="356">
        <f t="shared" si="1"/>
      </c>
    </row>
    <row r="38" spans="1:25" s="195" customFormat="1" ht="13.5" customHeight="1">
      <c r="A38" s="195" t="s">
        <v>279</v>
      </c>
      <c r="P38" s="194" t="s">
        <v>278</v>
      </c>
      <c r="X38" s="214"/>
      <c r="Y38" s="374"/>
    </row>
    <row r="39" spans="1:25" s="188" customFormat="1" ht="12" customHeight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P39" s="224" t="s">
        <v>131</v>
      </c>
      <c r="Q39" s="225"/>
      <c r="R39" s="225"/>
      <c r="S39" s="225"/>
      <c r="T39" s="225"/>
      <c r="U39" s="226"/>
      <c r="V39" s="224" t="s">
        <v>62</v>
      </c>
      <c r="W39" s="225"/>
      <c r="X39" s="227"/>
      <c r="Y39" s="372"/>
    </row>
    <row r="40" spans="16:25" s="188" customFormat="1" ht="10.5" customHeight="1">
      <c r="P40" s="229" t="s">
        <v>63</v>
      </c>
      <c r="Q40" s="230"/>
      <c r="R40" s="230"/>
      <c r="S40" s="230"/>
      <c r="T40" s="230"/>
      <c r="U40" s="231"/>
      <c r="V40" s="229" t="s">
        <v>132</v>
      </c>
      <c r="W40" s="230"/>
      <c r="X40" s="231"/>
      <c r="Y40" s="372"/>
    </row>
    <row r="41" spans="16:25" s="188" customFormat="1" ht="10.5" customHeight="1">
      <c r="P41" s="232" t="s">
        <v>64</v>
      </c>
      <c r="Q41" s="233"/>
      <c r="R41" s="233"/>
      <c r="S41" s="233"/>
      <c r="T41" s="233"/>
      <c r="U41" s="234"/>
      <c r="V41" s="232" t="s">
        <v>65</v>
      </c>
      <c r="W41" s="233"/>
      <c r="X41" s="234"/>
      <c r="Y41" s="372"/>
    </row>
    <row r="42" spans="16:26" s="188" customFormat="1" ht="10.5" customHeight="1">
      <c r="P42" s="758"/>
      <c r="Q42" s="759"/>
      <c r="R42" s="759"/>
      <c r="S42" s="759"/>
      <c r="T42" s="759"/>
      <c r="U42" s="760"/>
      <c r="V42" s="751"/>
      <c r="W42" s="752"/>
      <c r="X42" s="753"/>
      <c r="Y42" s="356" t="e">
        <f aca="true" t="shared" si="2" ref="Y42:Y47">VLOOKUP(P42,$P$56:$Q$84,2,FALSE)</f>
        <v>#N/A</v>
      </c>
      <c r="Z42" s="356">
        <f aca="true" t="shared" si="3" ref="Z42:Z47">IF(MID(P42,3,1)=".",LEFT(P42,2),LEFT(P42,3))</f>
      </c>
    </row>
    <row r="43" spans="16:26" s="188" customFormat="1" ht="10.5" customHeight="1">
      <c r="P43" s="758"/>
      <c r="Q43" s="759"/>
      <c r="R43" s="759"/>
      <c r="S43" s="759"/>
      <c r="T43" s="759"/>
      <c r="U43" s="760"/>
      <c r="V43" s="751"/>
      <c r="W43" s="752"/>
      <c r="X43" s="753"/>
      <c r="Y43" s="356" t="e">
        <f t="shared" si="2"/>
        <v>#N/A</v>
      </c>
      <c r="Z43" s="356">
        <f t="shared" si="3"/>
      </c>
    </row>
    <row r="44" spans="16:26" s="188" customFormat="1" ht="10.5" customHeight="1">
      <c r="P44" s="758"/>
      <c r="Q44" s="759"/>
      <c r="R44" s="759"/>
      <c r="S44" s="759"/>
      <c r="T44" s="759"/>
      <c r="U44" s="760"/>
      <c r="V44" s="751"/>
      <c r="W44" s="752"/>
      <c r="X44" s="753"/>
      <c r="Y44" s="356" t="e">
        <f t="shared" si="2"/>
        <v>#N/A</v>
      </c>
      <c r="Z44" s="356">
        <f t="shared" si="3"/>
      </c>
    </row>
    <row r="45" spans="16:26" s="188" customFormat="1" ht="10.5" customHeight="1">
      <c r="P45" s="758"/>
      <c r="Q45" s="759"/>
      <c r="R45" s="759"/>
      <c r="S45" s="759"/>
      <c r="T45" s="759"/>
      <c r="U45" s="760"/>
      <c r="V45" s="751"/>
      <c r="W45" s="752"/>
      <c r="X45" s="753"/>
      <c r="Y45" s="356" t="e">
        <f t="shared" si="2"/>
        <v>#N/A</v>
      </c>
      <c r="Z45" s="356">
        <f t="shared" si="3"/>
      </c>
    </row>
    <row r="46" spans="16:26" s="188" customFormat="1" ht="10.5" customHeight="1">
      <c r="P46" s="758"/>
      <c r="Q46" s="759"/>
      <c r="R46" s="759"/>
      <c r="S46" s="759"/>
      <c r="T46" s="759"/>
      <c r="U46" s="760"/>
      <c r="V46" s="751"/>
      <c r="W46" s="752"/>
      <c r="X46" s="753"/>
      <c r="Y46" s="356" t="e">
        <f t="shared" si="2"/>
        <v>#N/A</v>
      </c>
      <c r="Z46" s="356">
        <f t="shared" si="3"/>
      </c>
    </row>
    <row r="47" spans="16:26" s="188" customFormat="1" ht="10.5" customHeight="1">
      <c r="P47" s="758"/>
      <c r="Q47" s="759"/>
      <c r="R47" s="759"/>
      <c r="S47" s="759"/>
      <c r="T47" s="759"/>
      <c r="U47" s="760"/>
      <c r="V47" s="751"/>
      <c r="W47" s="752"/>
      <c r="X47" s="753"/>
      <c r="Y47" s="356" t="e">
        <f t="shared" si="2"/>
        <v>#N/A</v>
      </c>
      <c r="Z47" s="356">
        <f t="shared" si="3"/>
      </c>
    </row>
    <row r="48" ht="10.5" customHeight="1"/>
    <row r="49" spans="3:24" ht="10.5" customHeight="1">
      <c r="C49" s="735">
        <v>7</v>
      </c>
      <c r="D49" s="735"/>
      <c r="E49" s="735"/>
      <c r="F49" s="735"/>
      <c r="G49" s="735"/>
      <c r="H49" s="735"/>
      <c r="I49" s="735"/>
      <c r="J49" s="735"/>
      <c r="K49" s="735"/>
      <c r="L49" s="735"/>
      <c r="M49" s="735"/>
      <c r="N49" s="735"/>
      <c r="O49" s="735"/>
      <c r="P49" s="735"/>
      <c r="Q49" s="735"/>
      <c r="R49" s="735"/>
      <c r="S49" s="735"/>
      <c r="T49" s="735"/>
      <c r="U49" s="735"/>
      <c r="V49" s="735"/>
      <c r="W49" s="735"/>
      <c r="X49" s="236">
        <v>107108</v>
      </c>
    </row>
    <row r="50" s="351" customFormat="1" ht="12.75">
      <c r="Y50" s="370"/>
    </row>
    <row r="51" s="351" customFormat="1" ht="12.75">
      <c r="Y51" s="370"/>
    </row>
    <row r="52" spans="1:25" s="351" customFormat="1" ht="12.75">
      <c r="A52" s="351" t="s">
        <v>297</v>
      </c>
      <c r="Y52" s="370"/>
    </row>
    <row r="53" spans="1:25" s="351" customFormat="1" ht="12.75">
      <c r="A53" s="352">
        <f>'10710804'!O16</f>
        <v>1942</v>
      </c>
      <c r="Y53" s="370"/>
    </row>
    <row r="54" s="351" customFormat="1" ht="12.75">
      <c r="Y54" s="370"/>
    </row>
    <row r="55" s="351" customFormat="1" ht="12.75">
      <c r="Y55" s="370"/>
    </row>
    <row r="56" spans="1:25" s="351" customFormat="1" ht="12.75">
      <c r="A56" s="357" t="s">
        <v>334</v>
      </c>
      <c r="B56" s="357" t="s">
        <v>439</v>
      </c>
      <c r="P56" s="357" t="s">
        <v>410</v>
      </c>
      <c r="Q56" s="357" t="s">
        <v>515</v>
      </c>
      <c r="Y56" s="370"/>
    </row>
    <row r="57" spans="1:25" s="351" customFormat="1" ht="12.75">
      <c r="A57" s="357" t="s">
        <v>335</v>
      </c>
      <c r="B57" s="357" t="s">
        <v>440</v>
      </c>
      <c r="P57" s="357" t="s">
        <v>411</v>
      </c>
      <c r="Q57" s="357" t="s">
        <v>516</v>
      </c>
      <c r="Y57" s="370"/>
    </row>
    <row r="58" spans="1:25" s="351" customFormat="1" ht="12.75">
      <c r="A58" s="357" t="s">
        <v>336</v>
      </c>
      <c r="B58" s="357" t="s">
        <v>441</v>
      </c>
      <c r="P58" s="357" t="s">
        <v>412</v>
      </c>
      <c r="Q58" s="357" t="s">
        <v>517</v>
      </c>
      <c r="Y58" s="370"/>
    </row>
    <row r="59" spans="1:25" s="351" customFormat="1" ht="12.75">
      <c r="A59" s="357" t="s">
        <v>337</v>
      </c>
      <c r="B59" s="357" t="s">
        <v>442</v>
      </c>
      <c r="P59" s="357" t="s">
        <v>413</v>
      </c>
      <c r="Q59" s="357" t="s">
        <v>518</v>
      </c>
      <c r="Y59" s="370"/>
    </row>
    <row r="60" spans="1:25" s="351" customFormat="1" ht="12.75">
      <c r="A60" s="357" t="s">
        <v>338</v>
      </c>
      <c r="B60" s="357" t="s">
        <v>443</v>
      </c>
      <c r="P60" s="357" t="s">
        <v>414</v>
      </c>
      <c r="Q60" s="357" t="s">
        <v>519</v>
      </c>
      <c r="Y60" s="370"/>
    </row>
    <row r="61" spans="1:25" s="351" customFormat="1" ht="12.75">
      <c r="A61" s="357" t="s">
        <v>339</v>
      </c>
      <c r="B61" s="357" t="s">
        <v>444</v>
      </c>
      <c r="P61" s="357" t="s">
        <v>415</v>
      </c>
      <c r="Q61" s="357" t="s">
        <v>520</v>
      </c>
      <c r="Y61" s="370"/>
    </row>
    <row r="62" spans="1:25" s="351" customFormat="1" ht="12.75">
      <c r="A62" s="357" t="s">
        <v>340</v>
      </c>
      <c r="B62" s="357" t="s">
        <v>445</v>
      </c>
      <c r="P62" s="357" t="s">
        <v>416</v>
      </c>
      <c r="Q62" s="357" t="s">
        <v>521</v>
      </c>
      <c r="Y62" s="370"/>
    </row>
    <row r="63" spans="1:25" s="351" customFormat="1" ht="12.75">
      <c r="A63" s="357" t="s">
        <v>341</v>
      </c>
      <c r="B63" s="357" t="s">
        <v>446</v>
      </c>
      <c r="P63" s="357" t="s">
        <v>417</v>
      </c>
      <c r="Q63" s="357" t="s">
        <v>522</v>
      </c>
      <c r="Y63" s="370"/>
    </row>
    <row r="64" spans="1:25" s="351" customFormat="1" ht="12.75">
      <c r="A64" s="357" t="s">
        <v>342</v>
      </c>
      <c r="B64" s="357" t="s">
        <v>447</v>
      </c>
      <c r="P64" s="357" t="s">
        <v>418</v>
      </c>
      <c r="Q64" s="357" t="s">
        <v>523</v>
      </c>
      <c r="Y64" s="370"/>
    </row>
    <row r="65" spans="1:25" s="351" customFormat="1" ht="12.75">
      <c r="A65" s="357" t="s">
        <v>343</v>
      </c>
      <c r="B65" s="357" t="s">
        <v>448</v>
      </c>
      <c r="P65" s="357" t="s">
        <v>419</v>
      </c>
      <c r="Q65" s="357" t="s">
        <v>524</v>
      </c>
      <c r="Y65" s="370"/>
    </row>
    <row r="66" spans="1:25" s="351" customFormat="1" ht="12.75">
      <c r="A66" s="357" t="s">
        <v>344</v>
      </c>
      <c r="B66" s="357" t="s">
        <v>449</v>
      </c>
      <c r="P66" s="357" t="s">
        <v>420</v>
      </c>
      <c r="Q66" s="357" t="s">
        <v>525</v>
      </c>
      <c r="Y66" s="370"/>
    </row>
    <row r="67" spans="1:25" s="351" customFormat="1" ht="12.75">
      <c r="A67" s="357" t="s">
        <v>345</v>
      </c>
      <c r="B67" s="357" t="s">
        <v>450</v>
      </c>
      <c r="P67" s="357" t="s">
        <v>421</v>
      </c>
      <c r="Q67" s="357" t="s">
        <v>526</v>
      </c>
      <c r="Y67" s="370"/>
    </row>
    <row r="68" spans="1:25" s="351" customFormat="1" ht="12.75">
      <c r="A68" s="357" t="s">
        <v>346</v>
      </c>
      <c r="B68" s="357" t="s">
        <v>451</v>
      </c>
      <c r="P68" s="357" t="s">
        <v>422</v>
      </c>
      <c r="Q68" s="357" t="s">
        <v>527</v>
      </c>
      <c r="Y68" s="370"/>
    </row>
    <row r="69" spans="1:25" s="351" customFormat="1" ht="12.75">
      <c r="A69" s="357" t="s">
        <v>347</v>
      </c>
      <c r="B69" s="357" t="s">
        <v>452</v>
      </c>
      <c r="P69" s="357" t="s">
        <v>423</v>
      </c>
      <c r="Q69" s="357" t="s">
        <v>528</v>
      </c>
      <c r="Y69" s="370"/>
    </row>
    <row r="70" spans="1:25" s="351" customFormat="1" ht="12.75">
      <c r="A70" s="357" t="s">
        <v>348</v>
      </c>
      <c r="B70" s="357" t="s">
        <v>453</v>
      </c>
      <c r="P70" s="357" t="s">
        <v>424</v>
      </c>
      <c r="Q70" s="357" t="s">
        <v>529</v>
      </c>
      <c r="Y70" s="370"/>
    </row>
    <row r="71" spans="1:25" s="351" customFormat="1" ht="12.75">
      <c r="A71" s="357" t="s">
        <v>349</v>
      </c>
      <c r="B71" s="357" t="s">
        <v>454</v>
      </c>
      <c r="P71" s="357" t="s">
        <v>425</v>
      </c>
      <c r="Q71" s="357" t="s">
        <v>530</v>
      </c>
      <c r="Y71" s="370"/>
    </row>
    <row r="72" spans="1:25" s="351" customFormat="1" ht="12.75">
      <c r="A72" s="357" t="s">
        <v>350</v>
      </c>
      <c r="B72" s="357" t="s">
        <v>455</v>
      </c>
      <c r="P72" s="357" t="s">
        <v>426</v>
      </c>
      <c r="Q72" s="357" t="s">
        <v>531</v>
      </c>
      <c r="Y72" s="370"/>
    </row>
    <row r="73" spans="1:25" s="351" customFormat="1" ht="12.75">
      <c r="A73" s="357" t="s">
        <v>351</v>
      </c>
      <c r="B73" s="357" t="s">
        <v>456</v>
      </c>
      <c r="P73" s="357" t="s">
        <v>427</v>
      </c>
      <c r="Q73" s="357" t="s">
        <v>532</v>
      </c>
      <c r="Y73" s="370"/>
    </row>
    <row r="74" spans="1:25" s="351" customFormat="1" ht="12.75">
      <c r="A74" s="357" t="s">
        <v>352</v>
      </c>
      <c r="B74" s="357" t="s">
        <v>457</v>
      </c>
      <c r="P74" s="357" t="s">
        <v>428</v>
      </c>
      <c r="Q74" s="357" t="s">
        <v>533</v>
      </c>
      <c r="Y74" s="370"/>
    </row>
    <row r="75" spans="1:25" s="351" customFormat="1" ht="12.75">
      <c r="A75" s="357" t="s">
        <v>353</v>
      </c>
      <c r="B75" s="357" t="s">
        <v>458</v>
      </c>
      <c r="P75" s="357" t="s">
        <v>429</v>
      </c>
      <c r="Q75" s="357" t="s">
        <v>534</v>
      </c>
      <c r="Y75" s="370"/>
    </row>
    <row r="76" spans="1:25" s="351" customFormat="1" ht="12.75">
      <c r="A76" s="357" t="s">
        <v>354</v>
      </c>
      <c r="B76" s="357" t="s">
        <v>459</v>
      </c>
      <c r="P76" s="357" t="s">
        <v>430</v>
      </c>
      <c r="Q76" s="357" t="s">
        <v>535</v>
      </c>
      <c r="Y76" s="370"/>
    </row>
    <row r="77" spans="1:25" s="351" customFormat="1" ht="12.75">
      <c r="A77" s="357" t="s">
        <v>355</v>
      </c>
      <c r="B77" s="357" t="s">
        <v>460</v>
      </c>
      <c r="P77" s="357" t="s">
        <v>431</v>
      </c>
      <c r="Q77" s="357" t="s">
        <v>536</v>
      </c>
      <c r="Y77" s="370"/>
    </row>
    <row r="78" spans="1:25" s="351" customFormat="1" ht="12.75">
      <c r="A78" s="357" t="s">
        <v>356</v>
      </c>
      <c r="B78" s="357" t="s">
        <v>461</v>
      </c>
      <c r="P78" s="357" t="s">
        <v>432</v>
      </c>
      <c r="Q78" s="357" t="s">
        <v>537</v>
      </c>
      <c r="Y78" s="370"/>
    </row>
    <row r="79" spans="1:25" s="351" customFormat="1" ht="12.75">
      <c r="A79" s="357" t="s">
        <v>357</v>
      </c>
      <c r="B79" s="357" t="s">
        <v>462</v>
      </c>
      <c r="P79" s="357" t="s">
        <v>433</v>
      </c>
      <c r="Q79" s="357" t="s">
        <v>538</v>
      </c>
      <c r="Y79" s="370"/>
    </row>
    <row r="80" spans="1:25" s="351" customFormat="1" ht="12.75">
      <c r="A80" s="357" t="s">
        <v>358</v>
      </c>
      <c r="B80" s="357" t="s">
        <v>463</v>
      </c>
      <c r="P80" s="357" t="s">
        <v>434</v>
      </c>
      <c r="Q80" s="357" t="s">
        <v>539</v>
      </c>
      <c r="Y80" s="370"/>
    </row>
    <row r="81" spans="1:25" s="351" customFormat="1" ht="12.75">
      <c r="A81" s="357" t="s">
        <v>359</v>
      </c>
      <c r="B81" s="357" t="s">
        <v>464</v>
      </c>
      <c r="P81" s="357" t="s">
        <v>435</v>
      </c>
      <c r="Q81" s="357" t="s">
        <v>540</v>
      </c>
      <c r="Y81" s="370"/>
    </row>
    <row r="82" spans="1:25" s="351" customFormat="1" ht="12.75">
      <c r="A82" s="357" t="s">
        <v>360</v>
      </c>
      <c r="B82" s="357" t="s">
        <v>465</v>
      </c>
      <c r="P82" s="357" t="s">
        <v>436</v>
      </c>
      <c r="Q82" s="357" t="s">
        <v>541</v>
      </c>
      <c r="Y82" s="370"/>
    </row>
    <row r="83" spans="1:25" s="351" customFormat="1" ht="12.75">
      <c r="A83" s="357" t="s">
        <v>361</v>
      </c>
      <c r="B83" s="357" t="s">
        <v>466</v>
      </c>
      <c r="P83" s="357" t="s">
        <v>437</v>
      </c>
      <c r="Q83" s="357" t="s">
        <v>542</v>
      </c>
      <c r="Y83" s="370"/>
    </row>
    <row r="84" spans="1:25" s="351" customFormat="1" ht="12.75">
      <c r="A84" s="357" t="s">
        <v>362</v>
      </c>
      <c r="B84" s="357" t="s">
        <v>467</v>
      </c>
      <c r="P84" s="357" t="s">
        <v>438</v>
      </c>
      <c r="Q84" s="357" t="s">
        <v>543</v>
      </c>
      <c r="Y84" s="370"/>
    </row>
    <row r="85" spans="1:25" s="351" customFormat="1" ht="12.75">
      <c r="A85" s="357" t="s">
        <v>363</v>
      </c>
      <c r="B85" s="357" t="s">
        <v>468</v>
      </c>
      <c r="Y85" s="370"/>
    </row>
    <row r="86" spans="1:25" s="351" customFormat="1" ht="12.75">
      <c r="A86" s="357" t="s">
        <v>364</v>
      </c>
      <c r="B86" s="357" t="s">
        <v>469</v>
      </c>
      <c r="Y86" s="370"/>
    </row>
    <row r="87" spans="1:25" s="351" customFormat="1" ht="12.75">
      <c r="A87" s="357" t="s">
        <v>365</v>
      </c>
      <c r="B87" s="357" t="s">
        <v>470</v>
      </c>
      <c r="Y87" s="370"/>
    </row>
    <row r="88" spans="1:25" s="351" customFormat="1" ht="12.75">
      <c r="A88" s="357" t="s">
        <v>366</v>
      </c>
      <c r="B88" s="357" t="s">
        <v>471</v>
      </c>
      <c r="Y88" s="370"/>
    </row>
    <row r="89" spans="1:25" s="351" customFormat="1" ht="12.75">
      <c r="A89" s="357" t="s">
        <v>367</v>
      </c>
      <c r="B89" s="357" t="s">
        <v>472</v>
      </c>
      <c r="Y89" s="370"/>
    </row>
    <row r="90" spans="1:25" s="351" customFormat="1" ht="12.75">
      <c r="A90" s="357" t="s">
        <v>368</v>
      </c>
      <c r="B90" s="357" t="s">
        <v>473</v>
      </c>
      <c r="Y90" s="370"/>
    </row>
    <row r="91" spans="1:25" s="351" customFormat="1" ht="12.75">
      <c r="A91" s="357" t="s">
        <v>369</v>
      </c>
      <c r="B91" s="357" t="s">
        <v>474</v>
      </c>
      <c r="Y91" s="370"/>
    </row>
    <row r="92" spans="1:25" s="351" customFormat="1" ht="12.75">
      <c r="A92" s="357" t="s">
        <v>370</v>
      </c>
      <c r="B92" s="357" t="s">
        <v>475</v>
      </c>
      <c r="Y92" s="370"/>
    </row>
    <row r="93" spans="1:25" s="351" customFormat="1" ht="12.75">
      <c r="A93" s="357" t="s">
        <v>371</v>
      </c>
      <c r="B93" s="357" t="s">
        <v>476</v>
      </c>
      <c r="Y93" s="370"/>
    </row>
    <row r="94" spans="1:25" s="351" customFormat="1" ht="12.75">
      <c r="A94" s="357" t="s">
        <v>372</v>
      </c>
      <c r="B94" s="357" t="s">
        <v>477</v>
      </c>
      <c r="Y94" s="370"/>
    </row>
    <row r="95" spans="1:25" s="351" customFormat="1" ht="12.75">
      <c r="A95" s="357" t="s">
        <v>373</v>
      </c>
      <c r="B95" s="357" t="s">
        <v>478</v>
      </c>
      <c r="Y95" s="370"/>
    </row>
    <row r="96" spans="1:25" s="351" customFormat="1" ht="12.75">
      <c r="A96" s="357" t="s">
        <v>374</v>
      </c>
      <c r="B96" s="357" t="s">
        <v>479</v>
      </c>
      <c r="Y96" s="370"/>
    </row>
    <row r="97" spans="1:25" s="351" customFormat="1" ht="12.75">
      <c r="A97" s="357" t="s">
        <v>375</v>
      </c>
      <c r="B97" s="357" t="s">
        <v>480</v>
      </c>
      <c r="Y97" s="370"/>
    </row>
    <row r="98" spans="1:25" s="351" customFormat="1" ht="12.75">
      <c r="A98" s="357" t="s">
        <v>376</v>
      </c>
      <c r="B98" s="357" t="s">
        <v>481</v>
      </c>
      <c r="Y98" s="370"/>
    </row>
    <row r="99" spans="1:25" s="351" customFormat="1" ht="12.75">
      <c r="A99" s="357" t="s">
        <v>377</v>
      </c>
      <c r="B99" s="357" t="s">
        <v>482</v>
      </c>
      <c r="Y99" s="370"/>
    </row>
    <row r="100" spans="1:25" s="351" customFormat="1" ht="12.75">
      <c r="A100" s="357" t="s">
        <v>378</v>
      </c>
      <c r="B100" s="357" t="s">
        <v>483</v>
      </c>
      <c r="Y100" s="370"/>
    </row>
    <row r="101" spans="1:25" s="351" customFormat="1" ht="12.75">
      <c r="A101" s="357" t="s">
        <v>379</v>
      </c>
      <c r="B101" s="357" t="s">
        <v>484</v>
      </c>
      <c r="Y101" s="370"/>
    </row>
    <row r="102" spans="1:25" s="351" customFormat="1" ht="12.75">
      <c r="A102" s="357" t="s">
        <v>380</v>
      </c>
      <c r="B102" s="357" t="s">
        <v>485</v>
      </c>
      <c r="Y102" s="370"/>
    </row>
    <row r="103" spans="1:25" s="351" customFormat="1" ht="12.75">
      <c r="A103" s="357" t="s">
        <v>381</v>
      </c>
      <c r="B103" s="357" t="s">
        <v>486</v>
      </c>
      <c r="Y103" s="370"/>
    </row>
    <row r="104" spans="1:25" s="351" customFormat="1" ht="12.75">
      <c r="A104" s="357" t="s">
        <v>382</v>
      </c>
      <c r="B104" s="357" t="s">
        <v>487</v>
      </c>
      <c r="Y104" s="370"/>
    </row>
    <row r="105" spans="1:25" s="351" customFormat="1" ht="12.75">
      <c r="A105" s="357" t="s">
        <v>383</v>
      </c>
      <c r="B105" s="357" t="s">
        <v>488</v>
      </c>
      <c r="Y105" s="370"/>
    </row>
    <row r="106" spans="1:25" s="351" customFormat="1" ht="12.75">
      <c r="A106" s="357" t="s">
        <v>384</v>
      </c>
      <c r="B106" s="357" t="s">
        <v>489</v>
      </c>
      <c r="Y106" s="370"/>
    </row>
    <row r="107" spans="1:25" s="351" customFormat="1" ht="12.75">
      <c r="A107" s="357" t="s">
        <v>385</v>
      </c>
      <c r="B107" s="357" t="s">
        <v>490</v>
      </c>
      <c r="Y107" s="370"/>
    </row>
    <row r="108" spans="1:25" s="351" customFormat="1" ht="12.75">
      <c r="A108" s="357" t="s">
        <v>386</v>
      </c>
      <c r="B108" s="357" t="s">
        <v>491</v>
      </c>
      <c r="Y108" s="370"/>
    </row>
    <row r="109" spans="1:25" s="351" customFormat="1" ht="12.75">
      <c r="A109" s="357" t="s">
        <v>387</v>
      </c>
      <c r="B109" s="357" t="s">
        <v>492</v>
      </c>
      <c r="Y109" s="370"/>
    </row>
    <row r="110" spans="1:25" s="351" customFormat="1" ht="12.75">
      <c r="A110" s="357" t="s">
        <v>388</v>
      </c>
      <c r="B110" s="357" t="s">
        <v>493</v>
      </c>
      <c r="Y110" s="370"/>
    </row>
    <row r="111" spans="1:25" s="351" customFormat="1" ht="12.75">
      <c r="A111" s="357" t="s">
        <v>389</v>
      </c>
      <c r="B111" s="357" t="s">
        <v>494</v>
      </c>
      <c r="Y111" s="370"/>
    </row>
    <row r="112" spans="1:25" s="351" customFormat="1" ht="12.75">
      <c r="A112" s="357" t="s">
        <v>390</v>
      </c>
      <c r="B112" s="357" t="s">
        <v>495</v>
      </c>
      <c r="Y112" s="370"/>
    </row>
    <row r="113" spans="1:25" s="351" customFormat="1" ht="12.75">
      <c r="A113" s="357" t="s">
        <v>391</v>
      </c>
      <c r="B113" s="357" t="s">
        <v>496</v>
      </c>
      <c r="Y113" s="370"/>
    </row>
    <row r="114" spans="1:25" s="351" customFormat="1" ht="12.75">
      <c r="A114" s="357" t="s">
        <v>392</v>
      </c>
      <c r="B114" s="357" t="s">
        <v>497</v>
      </c>
      <c r="Y114" s="370"/>
    </row>
    <row r="115" spans="1:25" s="351" customFormat="1" ht="12.75">
      <c r="A115" s="357" t="s">
        <v>393</v>
      </c>
      <c r="B115" s="357" t="s">
        <v>498</v>
      </c>
      <c r="Y115" s="370"/>
    </row>
    <row r="116" spans="1:25" s="351" customFormat="1" ht="12.75">
      <c r="A116" s="357" t="s">
        <v>394</v>
      </c>
      <c r="B116" s="357" t="s">
        <v>499</v>
      </c>
      <c r="Y116" s="370"/>
    </row>
    <row r="117" spans="1:25" s="351" customFormat="1" ht="12.75">
      <c r="A117" s="357" t="s">
        <v>395</v>
      </c>
      <c r="B117" s="357" t="s">
        <v>500</v>
      </c>
      <c r="Y117" s="370"/>
    </row>
    <row r="118" spans="1:25" s="351" customFormat="1" ht="12.75">
      <c r="A118" s="357" t="s">
        <v>396</v>
      </c>
      <c r="B118" s="357" t="s">
        <v>501</v>
      </c>
      <c r="Y118" s="370"/>
    </row>
    <row r="119" spans="1:25" s="351" customFormat="1" ht="12.75">
      <c r="A119" s="357" t="s">
        <v>397</v>
      </c>
      <c r="B119" s="357" t="s">
        <v>502</v>
      </c>
      <c r="Y119" s="370"/>
    </row>
    <row r="120" spans="1:25" s="351" customFormat="1" ht="12.75">
      <c r="A120" s="357" t="s">
        <v>398</v>
      </c>
      <c r="B120" s="357" t="s">
        <v>503</v>
      </c>
      <c r="Y120" s="370"/>
    </row>
    <row r="121" spans="1:25" s="351" customFormat="1" ht="12.75">
      <c r="A121" s="357" t="s">
        <v>399</v>
      </c>
      <c r="B121" s="357" t="s">
        <v>504</v>
      </c>
      <c r="Y121" s="370"/>
    </row>
    <row r="122" spans="1:25" s="351" customFormat="1" ht="12.75">
      <c r="A122" s="357" t="s">
        <v>400</v>
      </c>
      <c r="B122" s="357" t="s">
        <v>505</v>
      </c>
      <c r="Y122" s="370"/>
    </row>
    <row r="123" spans="1:25" s="351" customFormat="1" ht="12.75">
      <c r="A123" s="357" t="s">
        <v>401</v>
      </c>
      <c r="B123" s="357" t="s">
        <v>506</v>
      </c>
      <c r="Y123" s="370"/>
    </row>
    <row r="124" spans="1:25" s="351" customFormat="1" ht="12.75">
      <c r="A124" s="357" t="s">
        <v>402</v>
      </c>
      <c r="B124" s="357" t="s">
        <v>507</v>
      </c>
      <c r="Y124" s="370"/>
    </row>
    <row r="125" spans="1:25" s="351" customFormat="1" ht="12.75">
      <c r="A125" s="357" t="s">
        <v>403</v>
      </c>
      <c r="B125" s="357" t="s">
        <v>508</v>
      </c>
      <c r="Y125" s="370"/>
    </row>
    <row r="126" spans="1:25" s="351" customFormat="1" ht="12.75">
      <c r="A126" s="357" t="s">
        <v>404</v>
      </c>
      <c r="B126" s="357" t="s">
        <v>509</v>
      </c>
      <c r="Y126" s="370"/>
    </row>
    <row r="127" spans="1:25" s="351" customFormat="1" ht="12.75">
      <c r="A127" s="357" t="s">
        <v>405</v>
      </c>
      <c r="B127" s="357" t="s">
        <v>510</v>
      </c>
      <c r="Y127" s="370"/>
    </row>
    <row r="128" spans="1:25" s="351" customFormat="1" ht="12.75">
      <c r="A128" s="357" t="s">
        <v>406</v>
      </c>
      <c r="B128" s="357" t="s">
        <v>511</v>
      </c>
      <c r="Y128" s="370"/>
    </row>
    <row r="129" spans="1:25" s="351" customFormat="1" ht="12.75">
      <c r="A129" s="357" t="s">
        <v>407</v>
      </c>
      <c r="B129" s="357" t="s">
        <v>512</v>
      </c>
      <c r="Y129" s="370"/>
    </row>
    <row r="130" spans="1:25" s="351" customFormat="1" ht="12.75">
      <c r="A130" s="357" t="s">
        <v>408</v>
      </c>
      <c r="B130" s="357" t="s">
        <v>513</v>
      </c>
      <c r="Y130" s="370"/>
    </row>
    <row r="131" spans="1:25" s="351" customFormat="1" ht="12.75">
      <c r="A131" s="357" t="s">
        <v>409</v>
      </c>
      <c r="B131" s="357" t="s">
        <v>514</v>
      </c>
      <c r="Y131" s="370"/>
    </row>
  </sheetData>
  <sheetProtection password="CC56" sheet="1" objects="1" scenarios="1" selectLockedCells="1"/>
  <mergeCells count="65">
    <mergeCell ref="P47:U47"/>
    <mergeCell ref="V47:X47"/>
    <mergeCell ref="P42:U42"/>
    <mergeCell ref="P44:U44"/>
    <mergeCell ref="V44:X44"/>
    <mergeCell ref="P45:U45"/>
    <mergeCell ref="V45:X45"/>
    <mergeCell ref="V42:X42"/>
    <mergeCell ref="P46:U46"/>
    <mergeCell ref="V46:X46"/>
    <mergeCell ref="P36:U36"/>
    <mergeCell ref="V36:X36"/>
    <mergeCell ref="F32:K32"/>
    <mergeCell ref="A32:E32"/>
    <mergeCell ref="V32:X32"/>
    <mergeCell ref="V33:X33"/>
    <mergeCell ref="P32:U32"/>
    <mergeCell ref="P34:U34"/>
    <mergeCell ref="P35:U35"/>
    <mergeCell ref="P33:U33"/>
    <mergeCell ref="P37:U37"/>
    <mergeCell ref="V37:X37"/>
    <mergeCell ref="P43:U43"/>
    <mergeCell ref="V43:X43"/>
    <mergeCell ref="V34:X34"/>
    <mergeCell ref="V35:X35"/>
    <mergeCell ref="V31:X31"/>
    <mergeCell ref="V27:X27"/>
    <mergeCell ref="V28:X28"/>
    <mergeCell ref="A33:E35"/>
    <mergeCell ref="F33:K35"/>
    <mergeCell ref="L33:M35"/>
    <mergeCell ref="P28:U28"/>
    <mergeCell ref="P29:U29"/>
    <mergeCell ref="P30:U30"/>
    <mergeCell ref="P31:U31"/>
    <mergeCell ref="N19:P22"/>
    <mergeCell ref="Q19:R22"/>
    <mergeCell ref="S19:T22"/>
    <mergeCell ref="V30:X30"/>
    <mergeCell ref="U19:V22"/>
    <mergeCell ref="W19:X22"/>
    <mergeCell ref="V29:X29"/>
    <mergeCell ref="C49:W49"/>
    <mergeCell ref="L32:M32"/>
    <mergeCell ref="S18:T18"/>
    <mergeCell ref="A30:E30"/>
    <mergeCell ref="F18:K18"/>
    <mergeCell ref="A28:E28"/>
    <mergeCell ref="A29:E29"/>
    <mergeCell ref="A19:E22"/>
    <mergeCell ref="F19:K22"/>
    <mergeCell ref="L19:M22"/>
    <mergeCell ref="W15:X17"/>
    <mergeCell ref="A10:X11"/>
    <mergeCell ref="U12:X14"/>
    <mergeCell ref="F15:K17"/>
    <mergeCell ref="N15:P17"/>
    <mergeCell ref="S15:T17"/>
    <mergeCell ref="A16:E16"/>
    <mergeCell ref="U15:V17"/>
    <mergeCell ref="C2:J2"/>
    <mergeCell ref="G4:R4"/>
    <mergeCell ref="A17:E17"/>
    <mergeCell ref="A18:E18"/>
  </mergeCells>
  <conditionalFormatting sqref="W19:X22">
    <cfRule type="cellIs" priority="1" dxfId="1" operator="notEqual" stopIfTrue="1">
      <formula>A53</formula>
    </cfRule>
    <cfRule type="cellIs" priority="2" dxfId="3" operator="equal" stopIfTrue="1">
      <formula>0</formula>
    </cfRule>
  </conditionalFormatting>
  <conditionalFormatting sqref="P42:U47">
    <cfRule type="expression" priority="3" dxfId="1" stopIfTrue="1">
      <formula>AND(V42&gt;0,P42="")</formula>
    </cfRule>
    <cfRule type="expression" priority="4" dxfId="1" stopIfTrue="1">
      <formula>AND($S$19&gt;0,COUNTBLANK($P$42:$U$47)=36)</formula>
    </cfRule>
  </conditionalFormatting>
  <conditionalFormatting sqref="A19:E22">
    <cfRule type="expression" priority="5" dxfId="1" stopIfTrue="1">
      <formula>AND(F19&gt;0,A19=0)</formula>
    </cfRule>
  </conditionalFormatting>
  <conditionalFormatting sqref="F19:K22">
    <cfRule type="expression" priority="6" dxfId="1" stopIfTrue="1">
      <formula>AND(A19&gt;0,F19=0)</formula>
    </cfRule>
  </conditionalFormatting>
  <conditionalFormatting sqref="C2:J2 G4:R4 U19:V22">
    <cfRule type="cellIs" priority="7" dxfId="0" operator="equal" stopIfTrue="1">
      <formula>0</formula>
    </cfRule>
  </conditionalFormatting>
  <conditionalFormatting sqref="P28:U37">
    <cfRule type="expression" priority="8" dxfId="1" stopIfTrue="1">
      <formula>AND(V28&gt;0,P28="")</formula>
    </cfRule>
    <cfRule type="expression" priority="9" dxfId="1" stopIfTrue="1">
      <formula>AND(OR($F$19&gt;0,$N$19&gt;0,$S$19&gt;0),COUNTBLANK($P$28:$U$37)=60)</formula>
    </cfRule>
  </conditionalFormatting>
  <conditionalFormatting sqref="L19:M22">
    <cfRule type="expression" priority="10" dxfId="1" stopIfTrue="1">
      <formula>AND($N$19&gt;0,$L$19=0)</formula>
    </cfRule>
  </conditionalFormatting>
  <conditionalFormatting sqref="N19:P22">
    <cfRule type="expression" priority="11" dxfId="1" stopIfTrue="1">
      <formula>AND($L$19&gt;0,$N$19=0)</formula>
    </cfRule>
  </conditionalFormatting>
  <conditionalFormatting sqref="Q19:R22">
    <cfRule type="expression" priority="12" dxfId="1" stopIfTrue="1">
      <formula>AND($S$19&gt;0,$Q$19=0)</formula>
    </cfRule>
  </conditionalFormatting>
  <conditionalFormatting sqref="S19:T22">
    <cfRule type="expression" priority="13" dxfId="1" stopIfTrue="1">
      <formula>AND($Q$19&gt;0,$S$19=0)</formula>
    </cfRule>
  </conditionalFormatting>
  <conditionalFormatting sqref="A33:E35 L33:M35">
    <cfRule type="cellIs" priority="14" dxfId="1" operator="greaterThan" stopIfTrue="1">
      <formula>$U$19</formula>
    </cfRule>
  </conditionalFormatting>
  <conditionalFormatting sqref="F33:K35">
    <cfRule type="cellIs" priority="15" dxfId="1" operator="greaterThan" stopIfTrue="1">
      <formula>$A$33</formula>
    </cfRule>
  </conditionalFormatting>
  <conditionalFormatting sqref="V28:X37">
    <cfRule type="expression" priority="16" dxfId="1" stopIfTrue="1">
      <formula>AND(SUM($V$28:$X$37)&gt;0,SUM($V$28:$X$37)&lt;&gt;100)</formula>
    </cfRule>
    <cfRule type="expression" priority="17" dxfId="1" stopIfTrue="1">
      <formula>AND(P28&gt;"",V28=0)</formula>
    </cfRule>
    <cfRule type="expression" priority="18" dxfId="1" stopIfTrue="1">
      <formula>AND(OR($F$19&gt;0,$N$19&gt;0,$S$19&gt;0),COUNTBLANK($V$28:$X$37)=30)</formula>
    </cfRule>
  </conditionalFormatting>
  <conditionalFormatting sqref="V42:X47">
    <cfRule type="expression" priority="19" dxfId="1" stopIfTrue="1">
      <formula>AND(P42&gt;"",V42=0)</formula>
    </cfRule>
    <cfRule type="expression" priority="20" dxfId="1" stopIfTrue="1">
      <formula>AND(SUM($V$42:$X$47)&gt;0,SUM($V$42:$X$47)&lt;&gt;100)</formula>
    </cfRule>
    <cfRule type="expression" priority="21" dxfId="1" stopIfTrue="1">
      <formula>AND($S$19&gt;0,COUNTBLANK($V$42:$X$47)=18)</formula>
    </cfRule>
  </conditionalFormatting>
  <dataValidations count="7">
    <dataValidation type="decimal" allowBlank="1" showInputMessage="1" showErrorMessage="1" sqref="V29:X37 V43:X47">
      <formula1>0</formula1>
      <formula2>100</formula2>
    </dataValidation>
    <dataValidation type="whole" operator="greaterThanOrEqual" allowBlank="1" showInputMessage="1" showErrorMessage="1" prompt="Ha itt van adat, kérjük a 3/2. és a 3/3.táblát is kitölteni!" sqref="T19:T22">
      <formula1>0</formula1>
    </dataValidation>
    <dataValidation type="whole" operator="greaterThanOrEqual" allowBlank="1" showInputMessage="1" showErrorMessage="1" prompt="Ha itt van adat, kérjük az „i”, „j” és „k” oszlopokat is értelem szerűen kitölteni! " sqref="A19:E22 L19:M22">
      <formula1>0</formula1>
    </dataValidation>
    <dataValidation type="whole" operator="greaterThanOrEqual" allowBlank="1" showInputMessage="1" showErrorMessage="1" prompt="Ha itt van adat, kérjük a 3/2. táblát is kitölteni!" sqref="F19:K22 N19:S22">
      <formula1>0</formula1>
    </dataValidation>
    <dataValidation type="list" allowBlank="1" showInputMessage="1" showErrorMessage="1" sqref="P28:U37">
      <formula1>$A$56:$A$131</formula1>
    </dataValidation>
    <dataValidation type="list" allowBlank="1" showInputMessage="1" showErrorMessage="1" sqref="P42:U47">
      <formula1>$P$56:$P$84</formula1>
    </dataValidation>
    <dataValidation type="decimal" allowBlank="1" showInputMessage="1" showErrorMessage="1" prompt="A sorok összegének meg kell egyeznie 100%-kal!" sqref="V28:X28 V42:X42">
      <formula1>0</formula1>
      <formula2>100</formula2>
    </dataValidation>
  </dataValidations>
  <printOptions horizontalCentered="1"/>
  <pageMargins left="0.2755905511811024" right="0.2755905511811024" top="0.3937007874015748" bottom="0.1968503937007874" header="0.5118110236220472" footer="0.31496062992125984"/>
  <pageSetup fitToHeight="1" fitToWidth="1" horizontalDpi="360" verticalDpi="360" orientation="landscape" paperSize="9" r:id="rId3"/>
  <headerFooter alignWithMargins="0">
    <oddFooter xml:space="preserve">&amp;C&amp;9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V44"/>
  <sheetViews>
    <sheetView showGridLines="0" tabSelected="1" zoomScale="80" zoomScaleNormal="80" workbookViewId="0" topLeftCell="A2">
      <selection activeCell="A18" sqref="A18:E20"/>
    </sheetView>
  </sheetViews>
  <sheetFormatPr defaultColWidth="9.00390625" defaultRowHeight="12.75"/>
  <cols>
    <col min="1" max="4" width="2.875" style="169" customWidth="1"/>
    <col min="5" max="5" width="3.00390625" style="169" customWidth="1"/>
    <col min="6" max="16384" width="2.875" style="169" customWidth="1"/>
  </cols>
  <sheetData>
    <row r="1" spans="1:6" s="381" customFormat="1" ht="12.75" hidden="1">
      <c r="A1" s="382" t="s">
        <v>550</v>
      </c>
      <c r="B1" s="382" t="s">
        <v>319</v>
      </c>
      <c r="C1" s="381">
        <v>2008</v>
      </c>
      <c r="D1" s="381">
        <f>mho</f>
        <v>99</v>
      </c>
      <c r="E1" s="382" t="s">
        <v>319</v>
      </c>
      <c r="F1" s="381" t="str">
        <f>asz_azon1</f>
        <v>16935286</v>
      </c>
    </row>
    <row r="2" spans="1:48" s="167" customFormat="1" ht="19.5" customHeight="1">
      <c r="A2" s="788" t="s">
        <v>160</v>
      </c>
      <c r="B2" s="788"/>
      <c r="C2" s="788"/>
      <c r="D2" s="789"/>
      <c r="E2" s="503" t="str">
        <f>elolap!$F$19</f>
        <v>16935286</v>
      </c>
      <c r="F2" s="504"/>
      <c r="G2" s="504"/>
      <c r="H2" s="504"/>
      <c r="I2" s="504"/>
      <c r="J2" s="504"/>
      <c r="K2" s="504"/>
      <c r="L2" s="505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 t="s">
        <v>228</v>
      </c>
    </row>
    <row r="3" ht="12.75">
      <c r="A3" s="168"/>
    </row>
    <row r="4" spans="1:32" s="172" customFormat="1" ht="15">
      <c r="A4" s="127" t="s">
        <v>289</v>
      </c>
      <c r="B4" s="171"/>
      <c r="C4" s="171"/>
      <c r="D4" s="171"/>
      <c r="E4" s="171"/>
      <c r="H4" s="770" t="str">
        <f>elolap!$F$23</f>
        <v>Vác Város Levéltára</v>
      </c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2"/>
    </row>
    <row r="5" s="170" customFormat="1" ht="12"/>
    <row r="6" s="170" customFormat="1" ht="12"/>
    <row r="7" spans="1:48" s="170" customFormat="1" ht="15.75">
      <c r="A7" s="792" t="s">
        <v>280</v>
      </c>
      <c r="B7" s="792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792"/>
      <c r="X7" s="792"/>
      <c r="Y7" s="792"/>
      <c r="Z7" s="792"/>
      <c r="AA7" s="792"/>
      <c r="AB7" s="792"/>
      <c r="AC7" s="792"/>
      <c r="AD7" s="792"/>
      <c r="AE7" s="792"/>
      <c r="AF7" s="792"/>
      <c r="AG7" s="792"/>
      <c r="AH7" s="792"/>
      <c r="AI7" s="792"/>
      <c r="AJ7" s="792"/>
      <c r="AK7" s="792"/>
      <c r="AL7" s="792"/>
      <c r="AM7" s="792"/>
      <c r="AN7" s="792"/>
      <c r="AO7" s="792"/>
      <c r="AP7" s="792"/>
      <c r="AQ7" s="792"/>
      <c r="AR7" s="792"/>
      <c r="AS7" s="792"/>
      <c r="AT7" s="792"/>
      <c r="AU7" s="792"/>
      <c r="AV7" s="792"/>
    </row>
    <row r="8" s="170" customFormat="1" ht="12"/>
    <row r="9" spans="27:48" s="170" customFormat="1" ht="12"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 t="s">
        <v>66</v>
      </c>
    </row>
    <row r="10" spans="1:48" s="174" customFormat="1" ht="12.75" customHeight="1">
      <c r="A10" s="787" t="s">
        <v>67</v>
      </c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787"/>
      <c r="AC10" s="787"/>
      <c r="AD10" s="787"/>
      <c r="AE10" s="787"/>
      <c r="AF10" s="787"/>
      <c r="AG10" s="787"/>
      <c r="AH10" s="787"/>
      <c r="AI10" s="787"/>
      <c r="AJ10" s="787"/>
      <c r="AK10" s="787"/>
      <c r="AL10" s="787"/>
      <c r="AM10" s="787"/>
      <c r="AN10" s="787"/>
      <c r="AO10" s="787"/>
      <c r="AP10" s="787"/>
      <c r="AQ10" s="787"/>
      <c r="AR10" s="787"/>
      <c r="AS10" s="787"/>
      <c r="AT10" s="787"/>
      <c r="AU10" s="787"/>
      <c r="AV10" s="787"/>
    </row>
    <row r="11" spans="1:48" s="174" customFormat="1" ht="12">
      <c r="A11" s="787"/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7"/>
    </row>
    <row r="12" spans="1:48" s="174" customFormat="1" ht="16.5" customHeight="1">
      <c r="A12" s="787" t="s">
        <v>68</v>
      </c>
      <c r="B12" s="787"/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 t="s">
        <v>69</v>
      </c>
      <c r="Z12" s="787"/>
      <c r="AA12" s="787"/>
      <c r="AB12" s="787"/>
      <c r="AC12" s="787"/>
      <c r="AD12" s="787"/>
      <c r="AE12" s="787"/>
      <c r="AF12" s="787"/>
      <c r="AG12" s="787"/>
      <c r="AH12" s="787"/>
      <c r="AI12" s="787"/>
      <c r="AJ12" s="787"/>
      <c r="AK12" s="787"/>
      <c r="AL12" s="787"/>
      <c r="AM12" s="787"/>
      <c r="AN12" s="787"/>
      <c r="AO12" s="787"/>
      <c r="AP12" s="787"/>
      <c r="AQ12" s="787"/>
      <c r="AR12" s="787"/>
      <c r="AS12" s="787"/>
      <c r="AT12" s="787"/>
      <c r="AU12" s="787"/>
      <c r="AV12" s="787"/>
    </row>
    <row r="13" spans="1:48" s="174" customFormat="1" ht="16.5" customHeight="1">
      <c r="A13" s="787" t="s">
        <v>227</v>
      </c>
      <c r="B13" s="787"/>
      <c r="C13" s="787"/>
      <c r="D13" s="787"/>
      <c r="E13" s="787"/>
      <c r="F13" s="787" t="s">
        <v>122</v>
      </c>
      <c r="G13" s="787"/>
      <c r="H13" s="787"/>
      <c r="I13" s="787"/>
      <c r="J13" s="787"/>
      <c r="K13" s="787" t="s">
        <v>70</v>
      </c>
      <c r="L13" s="787"/>
      <c r="M13" s="787"/>
      <c r="N13" s="787"/>
      <c r="O13" s="787"/>
      <c r="P13" s="787" t="s">
        <v>161</v>
      </c>
      <c r="Q13" s="787"/>
      <c r="R13" s="787"/>
      <c r="S13" s="787"/>
      <c r="T13" s="787" t="s">
        <v>174</v>
      </c>
      <c r="U13" s="787"/>
      <c r="V13" s="787"/>
      <c r="W13" s="787"/>
      <c r="X13" s="787"/>
      <c r="Y13" s="787" t="s">
        <v>227</v>
      </c>
      <c r="Z13" s="787"/>
      <c r="AA13" s="787"/>
      <c r="AB13" s="787"/>
      <c r="AC13" s="787"/>
      <c r="AD13" s="787" t="s">
        <v>71</v>
      </c>
      <c r="AE13" s="787"/>
      <c r="AF13" s="787"/>
      <c r="AG13" s="787"/>
      <c r="AH13" s="787"/>
      <c r="AI13" s="787"/>
      <c r="AJ13" s="787"/>
      <c r="AK13" s="787"/>
      <c r="AL13" s="787"/>
      <c r="AM13" s="787"/>
      <c r="AN13" s="787" t="s">
        <v>161</v>
      </c>
      <c r="AO13" s="787"/>
      <c r="AP13" s="787"/>
      <c r="AQ13" s="787"/>
      <c r="AR13" s="787" t="s">
        <v>174</v>
      </c>
      <c r="AS13" s="787"/>
      <c r="AT13" s="787"/>
      <c r="AU13" s="787"/>
      <c r="AV13" s="787"/>
    </row>
    <row r="14" spans="1:48" s="174" customFormat="1" ht="12.75" customHeight="1">
      <c r="A14" s="787"/>
      <c r="B14" s="787"/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7" t="s">
        <v>162</v>
      </c>
      <c r="AE14" s="787"/>
      <c r="AF14" s="787"/>
      <c r="AG14" s="787"/>
      <c r="AH14" s="787"/>
      <c r="AI14" s="787" t="s">
        <v>163</v>
      </c>
      <c r="AJ14" s="787"/>
      <c r="AK14" s="787"/>
      <c r="AL14" s="787"/>
      <c r="AM14" s="787"/>
      <c r="AN14" s="787"/>
      <c r="AO14" s="787"/>
      <c r="AP14" s="787"/>
      <c r="AQ14" s="787"/>
      <c r="AR14" s="787"/>
      <c r="AS14" s="787"/>
      <c r="AT14" s="787"/>
      <c r="AU14" s="787"/>
      <c r="AV14" s="787"/>
    </row>
    <row r="15" spans="1:48" s="174" customFormat="1" ht="12.75" customHeight="1">
      <c r="A15" s="787"/>
      <c r="B15" s="787"/>
      <c r="C15" s="787"/>
      <c r="D15" s="787"/>
      <c r="E15" s="787"/>
      <c r="F15" s="787"/>
      <c r="G15" s="787"/>
      <c r="H15" s="787"/>
      <c r="I15" s="787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7"/>
      <c r="AE15" s="787"/>
      <c r="AF15" s="787"/>
      <c r="AG15" s="787"/>
      <c r="AH15" s="787"/>
      <c r="AI15" s="787"/>
      <c r="AJ15" s="787"/>
      <c r="AK15" s="787"/>
      <c r="AL15" s="787"/>
      <c r="AM15" s="787"/>
      <c r="AN15" s="787"/>
      <c r="AO15" s="787"/>
      <c r="AP15" s="787"/>
      <c r="AQ15" s="787"/>
      <c r="AR15" s="787"/>
      <c r="AS15" s="787"/>
      <c r="AT15" s="787"/>
      <c r="AU15" s="787"/>
      <c r="AV15" s="787"/>
    </row>
    <row r="16" spans="1:48" s="174" customFormat="1" ht="21.75" customHeight="1">
      <c r="A16" s="787"/>
      <c r="B16" s="787"/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7"/>
      <c r="AL16" s="787"/>
      <c r="AM16" s="787"/>
      <c r="AN16" s="787"/>
      <c r="AO16" s="787"/>
      <c r="AP16" s="787"/>
      <c r="AQ16" s="787"/>
      <c r="AR16" s="787"/>
      <c r="AS16" s="787"/>
      <c r="AT16" s="787"/>
      <c r="AU16" s="787"/>
      <c r="AV16" s="787"/>
    </row>
    <row r="17" spans="1:48" s="175" customFormat="1" ht="13.5" customHeight="1">
      <c r="A17" s="774" t="s">
        <v>5</v>
      </c>
      <c r="B17" s="774"/>
      <c r="C17" s="774"/>
      <c r="D17" s="774"/>
      <c r="E17" s="774"/>
      <c r="F17" s="774" t="s">
        <v>6</v>
      </c>
      <c r="G17" s="774"/>
      <c r="H17" s="774"/>
      <c r="I17" s="774"/>
      <c r="J17" s="774"/>
      <c r="K17" s="774" t="s">
        <v>7</v>
      </c>
      <c r="L17" s="774"/>
      <c r="M17" s="774"/>
      <c r="N17" s="774"/>
      <c r="O17" s="774"/>
      <c r="P17" s="774" t="s">
        <v>8</v>
      </c>
      <c r="Q17" s="774"/>
      <c r="R17" s="774"/>
      <c r="S17" s="774"/>
      <c r="T17" s="774" t="s">
        <v>83</v>
      </c>
      <c r="U17" s="774"/>
      <c r="V17" s="774"/>
      <c r="W17" s="774"/>
      <c r="X17" s="774"/>
      <c r="Y17" s="774" t="s">
        <v>84</v>
      </c>
      <c r="Z17" s="774"/>
      <c r="AA17" s="774"/>
      <c r="AB17" s="774"/>
      <c r="AC17" s="774"/>
      <c r="AD17" s="774" t="s">
        <v>85</v>
      </c>
      <c r="AE17" s="774"/>
      <c r="AF17" s="774"/>
      <c r="AG17" s="774"/>
      <c r="AH17" s="774"/>
      <c r="AI17" s="774" t="s">
        <v>86</v>
      </c>
      <c r="AJ17" s="774"/>
      <c r="AK17" s="774"/>
      <c r="AL17" s="774"/>
      <c r="AM17" s="774"/>
      <c r="AN17" s="774" t="s">
        <v>87</v>
      </c>
      <c r="AO17" s="774"/>
      <c r="AP17" s="774"/>
      <c r="AQ17" s="774"/>
      <c r="AR17" s="774" t="s">
        <v>88</v>
      </c>
      <c r="AS17" s="774"/>
      <c r="AT17" s="774"/>
      <c r="AU17" s="774"/>
      <c r="AV17" s="774"/>
    </row>
    <row r="18" spans="1:48" s="170" customFormat="1" ht="12">
      <c r="A18" s="778">
        <v>1</v>
      </c>
      <c r="B18" s="779"/>
      <c r="C18" s="779"/>
      <c r="D18" s="779"/>
      <c r="E18" s="780"/>
      <c r="F18" s="778"/>
      <c r="G18" s="779"/>
      <c r="H18" s="779"/>
      <c r="I18" s="779"/>
      <c r="J18" s="780"/>
      <c r="K18" s="778"/>
      <c r="L18" s="779"/>
      <c r="M18" s="779"/>
      <c r="N18" s="779"/>
      <c r="O18" s="780"/>
      <c r="P18" s="778"/>
      <c r="Q18" s="779"/>
      <c r="R18" s="779"/>
      <c r="S18" s="780"/>
      <c r="T18" s="778"/>
      <c r="U18" s="779"/>
      <c r="V18" s="779"/>
      <c r="W18" s="779"/>
      <c r="X18" s="780"/>
      <c r="Y18" s="778"/>
      <c r="Z18" s="779"/>
      <c r="AA18" s="779"/>
      <c r="AB18" s="779"/>
      <c r="AC18" s="780"/>
      <c r="AD18" s="778"/>
      <c r="AE18" s="779"/>
      <c r="AF18" s="779"/>
      <c r="AG18" s="779"/>
      <c r="AH18" s="780"/>
      <c r="AI18" s="778"/>
      <c r="AJ18" s="779"/>
      <c r="AK18" s="779"/>
      <c r="AL18" s="779"/>
      <c r="AM18" s="780"/>
      <c r="AN18" s="778"/>
      <c r="AO18" s="779"/>
      <c r="AP18" s="779"/>
      <c r="AQ18" s="780"/>
      <c r="AR18" s="778"/>
      <c r="AS18" s="779"/>
      <c r="AT18" s="779"/>
      <c r="AU18" s="779"/>
      <c r="AV18" s="780"/>
    </row>
    <row r="19" spans="1:48" s="170" customFormat="1" ht="12">
      <c r="A19" s="781"/>
      <c r="B19" s="782"/>
      <c r="C19" s="782"/>
      <c r="D19" s="782"/>
      <c r="E19" s="783"/>
      <c r="F19" s="781"/>
      <c r="G19" s="782"/>
      <c r="H19" s="782"/>
      <c r="I19" s="782"/>
      <c r="J19" s="783"/>
      <c r="K19" s="781"/>
      <c r="L19" s="782"/>
      <c r="M19" s="782"/>
      <c r="N19" s="782"/>
      <c r="O19" s="783"/>
      <c r="P19" s="781"/>
      <c r="Q19" s="782"/>
      <c r="R19" s="782"/>
      <c r="S19" s="783"/>
      <c r="T19" s="781"/>
      <c r="U19" s="782"/>
      <c r="V19" s="782"/>
      <c r="W19" s="782"/>
      <c r="X19" s="783"/>
      <c r="Y19" s="781"/>
      <c r="Z19" s="782"/>
      <c r="AA19" s="782"/>
      <c r="AB19" s="782"/>
      <c r="AC19" s="783"/>
      <c r="AD19" s="781"/>
      <c r="AE19" s="782"/>
      <c r="AF19" s="782"/>
      <c r="AG19" s="782"/>
      <c r="AH19" s="783"/>
      <c r="AI19" s="781"/>
      <c r="AJ19" s="782"/>
      <c r="AK19" s="782"/>
      <c r="AL19" s="782"/>
      <c r="AM19" s="783"/>
      <c r="AN19" s="781"/>
      <c r="AO19" s="782"/>
      <c r="AP19" s="782"/>
      <c r="AQ19" s="783"/>
      <c r="AR19" s="781"/>
      <c r="AS19" s="782"/>
      <c r="AT19" s="782"/>
      <c r="AU19" s="782"/>
      <c r="AV19" s="783"/>
    </row>
    <row r="20" spans="1:48" s="170" customFormat="1" ht="12">
      <c r="A20" s="784"/>
      <c r="B20" s="785"/>
      <c r="C20" s="785"/>
      <c r="D20" s="785"/>
      <c r="E20" s="786"/>
      <c r="F20" s="784"/>
      <c r="G20" s="785"/>
      <c r="H20" s="785"/>
      <c r="I20" s="785"/>
      <c r="J20" s="786"/>
      <c r="K20" s="784"/>
      <c r="L20" s="785"/>
      <c r="M20" s="785"/>
      <c r="N20" s="785"/>
      <c r="O20" s="786"/>
      <c r="P20" s="784"/>
      <c r="Q20" s="785"/>
      <c r="R20" s="785"/>
      <c r="S20" s="786"/>
      <c r="T20" s="784"/>
      <c r="U20" s="785"/>
      <c r="V20" s="785"/>
      <c r="W20" s="785"/>
      <c r="X20" s="786"/>
      <c r="Y20" s="784"/>
      <c r="Z20" s="785"/>
      <c r="AA20" s="785"/>
      <c r="AB20" s="785"/>
      <c r="AC20" s="786"/>
      <c r="AD20" s="784"/>
      <c r="AE20" s="785"/>
      <c r="AF20" s="785"/>
      <c r="AG20" s="785"/>
      <c r="AH20" s="786"/>
      <c r="AI20" s="784"/>
      <c r="AJ20" s="785"/>
      <c r="AK20" s="785"/>
      <c r="AL20" s="785"/>
      <c r="AM20" s="786"/>
      <c r="AN20" s="784"/>
      <c r="AO20" s="785"/>
      <c r="AP20" s="785"/>
      <c r="AQ20" s="786"/>
      <c r="AR20" s="784"/>
      <c r="AS20" s="785"/>
      <c r="AT20" s="785"/>
      <c r="AU20" s="785"/>
      <c r="AV20" s="786"/>
    </row>
    <row r="21" spans="1:29" s="170" customFormat="1" ht="12.7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69"/>
      <c r="P21" s="169"/>
      <c r="Q21" s="169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</row>
    <row r="22" spans="16:48" s="170" customFormat="1" ht="12.75">
      <c r="P22" s="176"/>
      <c r="Q22" s="176"/>
      <c r="AC22" s="169"/>
      <c r="AV22" s="173" t="s">
        <v>66</v>
      </c>
    </row>
    <row r="23" spans="1:48" s="174" customFormat="1" ht="13.5" customHeight="1">
      <c r="A23" s="764" t="s">
        <v>167</v>
      </c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6"/>
      <c r="M23" s="764" t="s">
        <v>166</v>
      </c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  <c r="AL23" s="765"/>
      <c r="AM23" s="765"/>
      <c r="AN23" s="765"/>
      <c r="AO23" s="765"/>
      <c r="AP23" s="765"/>
      <c r="AQ23" s="765"/>
      <c r="AR23" s="765"/>
      <c r="AS23" s="765"/>
      <c r="AT23" s="765"/>
      <c r="AU23" s="765"/>
      <c r="AV23" s="766"/>
    </row>
    <row r="24" spans="1:48" s="174" customFormat="1" ht="12.75" customHeight="1">
      <c r="A24" s="767"/>
      <c r="B24" s="768"/>
      <c r="C24" s="768"/>
      <c r="D24" s="768"/>
      <c r="E24" s="768"/>
      <c r="F24" s="768"/>
      <c r="G24" s="768"/>
      <c r="H24" s="768"/>
      <c r="I24" s="768"/>
      <c r="J24" s="768"/>
      <c r="K24" s="768"/>
      <c r="L24" s="769"/>
      <c r="M24" s="771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2"/>
      <c r="AF24" s="772"/>
      <c r="AG24" s="772"/>
      <c r="AH24" s="772"/>
      <c r="AI24" s="772"/>
      <c r="AJ24" s="772"/>
      <c r="AK24" s="772"/>
      <c r="AL24" s="772"/>
      <c r="AM24" s="772"/>
      <c r="AN24" s="772"/>
      <c r="AO24" s="772"/>
      <c r="AP24" s="772"/>
      <c r="AQ24" s="772"/>
      <c r="AR24" s="772"/>
      <c r="AS24" s="772"/>
      <c r="AT24" s="772"/>
      <c r="AU24" s="772"/>
      <c r="AV24" s="773"/>
    </row>
    <row r="25" spans="1:48" s="174" customFormat="1" ht="16.5" customHeight="1">
      <c r="A25" s="771"/>
      <c r="B25" s="772"/>
      <c r="C25" s="772"/>
      <c r="D25" s="772"/>
      <c r="E25" s="772"/>
      <c r="F25" s="772"/>
      <c r="G25" s="772"/>
      <c r="H25" s="772"/>
      <c r="I25" s="772"/>
      <c r="J25" s="772"/>
      <c r="K25" s="772"/>
      <c r="L25" s="773"/>
      <c r="M25" s="764" t="s">
        <v>72</v>
      </c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6"/>
      <c r="AE25" s="764" t="s">
        <v>73</v>
      </c>
      <c r="AF25" s="765"/>
      <c r="AG25" s="765"/>
      <c r="AH25" s="765"/>
      <c r="AI25" s="765"/>
      <c r="AJ25" s="765"/>
      <c r="AK25" s="765"/>
      <c r="AL25" s="765"/>
      <c r="AM25" s="765"/>
      <c r="AN25" s="765"/>
      <c r="AO25" s="765"/>
      <c r="AP25" s="765"/>
      <c r="AQ25" s="765"/>
      <c r="AR25" s="765"/>
      <c r="AS25" s="765"/>
      <c r="AT25" s="765"/>
      <c r="AU25" s="765"/>
      <c r="AV25" s="766"/>
    </row>
    <row r="26" spans="1:48" s="174" customFormat="1" ht="16.5" customHeight="1">
      <c r="A26" s="764" t="s">
        <v>72</v>
      </c>
      <c r="B26" s="765"/>
      <c r="C26" s="765"/>
      <c r="D26" s="765"/>
      <c r="E26" s="765"/>
      <c r="F26" s="766"/>
      <c r="G26" s="764" t="s">
        <v>73</v>
      </c>
      <c r="H26" s="765"/>
      <c r="I26" s="765"/>
      <c r="J26" s="765"/>
      <c r="K26" s="765"/>
      <c r="L26" s="766"/>
      <c r="M26" s="767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768"/>
      <c r="AC26" s="768"/>
      <c r="AD26" s="769"/>
      <c r="AE26" s="767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/>
      <c r="AP26" s="768"/>
      <c r="AQ26" s="768"/>
      <c r="AR26" s="768"/>
      <c r="AS26" s="768"/>
      <c r="AT26" s="768"/>
      <c r="AU26" s="768"/>
      <c r="AV26" s="769"/>
    </row>
    <row r="27" spans="1:48" s="176" customFormat="1" ht="13.5" customHeight="1">
      <c r="A27" s="761" t="s">
        <v>89</v>
      </c>
      <c r="B27" s="762"/>
      <c r="C27" s="762"/>
      <c r="D27" s="762"/>
      <c r="E27" s="762"/>
      <c r="F27" s="763"/>
      <c r="G27" s="775" t="s">
        <v>90</v>
      </c>
      <c r="H27" s="776"/>
      <c r="I27" s="776"/>
      <c r="J27" s="776"/>
      <c r="K27" s="776"/>
      <c r="L27" s="777"/>
      <c r="M27" s="761" t="s">
        <v>91</v>
      </c>
      <c r="N27" s="762"/>
      <c r="O27" s="762"/>
      <c r="P27" s="762"/>
      <c r="Q27" s="762"/>
      <c r="R27" s="763"/>
      <c r="S27" s="761" t="s">
        <v>92</v>
      </c>
      <c r="T27" s="762"/>
      <c r="U27" s="762"/>
      <c r="V27" s="762"/>
      <c r="W27" s="762"/>
      <c r="X27" s="763"/>
      <c r="Y27" s="761" t="s">
        <v>93</v>
      </c>
      <c r="Z27" s="762"/>
      <c r="AA27" s="762"/>
      <c r="AB27" s="762"/>
      <c r="AC27" s="762"/>
      <c r="AD27" s="763"/>
      <c r="AE27" s="761" t="s">
        <v>94</v>
      </c>
      <c r="AF27" s="762"/>
      <c r="AG27" s="762"/>
      <c r="AH27" s="762"/>
      <c r="AI27" s="762"/>
      <c r="AJ27" s="763"/>
      <c r="AK27" s="761" t="s">
        <v>164</v>
      </c>
      <c r="AL27" s="762"/>
      <c r="AM27" s="762"/>
      <c r="AN27" s="762"/>
      <c r="AO27" s="762"/>
      <c r="AP27" s="763"/>
      <c r="AQ27" s="761" t="s">
        <v>165</v>
      </c>
      <c r="AR27" s="762"/>
      <c r="AS27" s="762"/>
      <c r="AT27" s="762"/>
      <c r="AU27" s="762"/>
      <c r="AV27" s="763"/>
    </row>
    <row r="28" spans="1:48" s="176" customFormat="1" ht="12">
      <c r="A28" s="778"/>
      <c r="B28" s="779"/>
      <c r="C28" s="779"/>
      <c r="D28" s="779"/>
      <c r="E28" s="779"/>
      <c r="F28" s="780"/>
      <c r="G28" s="778"/>
      <c r="H28" s="779"/>
      <c r="I28" s="779"/>
      <c r="J28" s="779"/>
      <c r="K28" s="779"/>
      <c r="L28" s="780"/>
      <c r="M28" s="778"/>
      <c r="N28" s="779"/>
      <c r="O28" s="779"/>
      <c r="P28" s="779"/>
      <c r="Q28" s="779"/>
      <c r="R28" s="780"/>
      <c r="S28" s="778"/>
      <c r="T28" s="779"/>
      <c r="U28" s="779"/>
      <c r="V28" s="779"/>
      <c r="W28" s="779"/>
      <c r="X28" s="780"/>
      <c r="Y28" s="778"/>
      <c r="Z28" s="779"/>
      <c r="AA28" s="779"/>
      <c r="AB28" s="779"/>
      <c r="AC28" s="779"/>
      <c r="AD28" s="780"/>
      <c r="AE28" s="778"/>
      <c r="AF28" s="779"/>
      <c r="AG28" s="779"/>
      <c r="AH28" s="779"/>
      <c r="AI28" s="779"/>
      <c r="AJ28" s="780"/>
      <c r="AK28" s="778"/>
      <c r="AL28" s="779"/>
      <c r="AM28" s="779"/>
      <c r="AN28" s="779"/>
      <c r="AO28" s="779"/>
      <c r="AP28" s="780"/>
      <c r="AQ28" s="778"/>
      <c r="AR28" s="779"/>
      <c r="AS28" s="779"/>
      <c r="AT28" s="779"/>
      <c r="AU28" s="779"/>
      <c r="AV28" s="780"/>
    </row>
    <row r="29" spans="1:48" s="176" customFormat="1" ht="12">
      <c r="A29" s="781"/>
      <c r="B29" s="782"/>
      <c r="C29" s="782"/>
      <c r="D29" s="782"/>
      <c r="E29" s="782"/>
      <c r="F29" s="783"/>
      <c r="G29" s="781"/>
      <c r="H29" s="782"/>
      <c r="I29" s="782"/>
      <c r="J29" s="782"/>
      <c r="K29" s="782"/>
      <c r="L29" s="783"/>
      <c r="M29" s="781"/>
      <c r="N29" s="782"/>
      <c r="O29" s="782"/>
      <c r="P29" s="782"/>
      <c r="Q29" s="782"/>
      <c r="R29" s="783"/>
      <c r="S29" s="781"/>
      <c r="T29" s="782"/>
      <c r="U29" s="782"/>
      <c r="V29" s="782"/>
      <c r="W29" s="782"/>
      <c r="X29" s="783"/>
      <c r="Y29" s="781"/>
      <c r="Z29" s="782"/>
      <c r="AA29" s="782"/>
      <c r="AB29" s="782"/>
      <c r="AC29" s="782"/>
      <c r="AD29" s="783"/>
      <c r="AE29" s="781"/>
      <c r="AF29" s="782"/>
      <c r="AG29" s="782"/>
      <c r="AH29" s="782"/>
      <c r="AI29" s="782"/>
      <c r="AJ29" s="783"/>
      <c r="AK29" s="781"/>
      <c r="AL29" s="782"/>
      <c r="AM29" s="782"/>
      <c r="AN29" s="782"/>
      <c r="AO29" s="782"/>
      <c r="AP29" s="783"/>
      <c r="AQ29" s="781"/>
      <c r="AR29" s="782"/>
      <c r="AS29" s="782"/>
      <c r="AT29" s="782"/>
      <c r="AU29" s="782"/>
      <c r="AV29" s="783"/>
    </row>
    <row r="30" spans="1:48" s="176" customFormat="1" ht="12">
      <c r="A30" s="784"/>
      <c r="B30" s="785"/>
      <c r="C30" s="785"/>
      <c r="D30" s="785"/>
      <c r="E30" s="785"/>
      <c r="F30" s="786"/>
      <c r="G30" s="784"/>
      <c r="H30" s="785"/>
      <c r="I30" s="785"/>
      <c r="J30" s="785"/>
      <c r="K30" s="785"/>
      <c r="L30" s="786"/>
      <c r="M30" s="784"/>
      <c r="N30" s="785"/>
      <c r="O30" s="785"/>
      <c r="P30" s="785"/>
      <c r="Q30" s="785"/>
      <c r="R30" s="786"/>
      <c r="S30" s="784"/>
      <c r="T30" s="785"/>
      <c r="U30" s="785"/>
      <c r="V30" s="785"/>
      <c r="W30" s="785"/>
      <c r="X30" s="786"/>
      <c r="Y30" s="784"/>
      <c r="Z30" s="785"/>
      <c r="AA30" s="785"/>
      <c r="AB30" s="785"/>
      <c r="AC30" s="785"/>
      <c r="AD30" s="786"/>
      <c r="AE30" s="784"/>
      <c r="AF30" s="785"/>
      <c r="AG30" s="785"/>
      <c r="AH30" s="785"/>
      <c r="AI30" s="785"/>
      <c r="AJ30" s="786"/>
      <c r="AK30" s="784"/>
      <c r="AL30" s="785"/>
      <c r="AM30" s="785"/>
      <c r="AN30" s="785"/>
      <c r="AO30" s="785"/>
      <c r="AP30" s="786"/>
      <c r="AQ30" s="784"/>
      <c r="AR30" s="785"/>
      <c r="AS30" s="785"/>
      <c r="AT30" s="785"/>
      <c r="AU30" s="785"/>
      <c r="AV30" s="786"/>
    </row>
    <row r="31" s="170" customFormat="1" ht="12"/>
    <row r="32" spans="1:5" s="170" customFormat="1" ht="13.5">
      <c r="A32" s="177" t="s">
        <v>298</v>
      </c>
      <c r="B32" s="177"/>
      <c r="C32" s="177"/>
      <c r="D32" s="177"/>
      <c r="E32" s="177"/>
    </row>
    <row r="33" s="170" customFormat="1" ht="12">
      <c r="A33" s="170" t="s">
        <v>299</v>
      </c>
    </row>
    <row r="34" s="170" customFormat="1" ht="12"/>
    <row r="35" s="170" customFormat="1" ht="12"/>
    <row r="36" s="170" customFormat="1" ht="12">
      <c r="F36" s="178"/>
    </row>
    <row r="37" s="170" customFormat="1" ht="12"/>
    <row r="38" s="170" customFormat="1" ht="12"/>
    <row r="39" s="170" customFormat="1" ht="12"/>
    <row r="40" s="170" customFormat="1" ht="12"/>
    <row r="41" s="170" customFormat="1" ht="12"/>
    <row r="42" s="170" customFormat="1" ht="4.5" customHeight="1"/>
    <row r="43" s="170" customFormat="1" ht="12"/>
    <row r="44" spans="5:48" s="170" customFormat="1" ht="12">
      <c r="E44" s="791">
        <v>8</v>
      </c>
      <c r="F44" s="791"/>
      <c r="G44" s="791"/>
      <c r="H44" s="791"/>
      <c r="I44" s="791"/>
      <c r="J44" s="791"/>
      <c r="K44" s="791"/>
      <c r="L44" s="791"/>
      <c r="M44" s="791"/>
      <c r="N44" s="791"/>
      <c r="O44" s="791"/>
      <c r="P44" s="791"/>
      <c r="Q44" s="791"/>
      <c r="R44" s="791"/>
      <c r="S44" s="791"/>
      <c r="T44" s="791"/>
      <c r="U44" s="791"/>
      <c r="V44" s="791"/>
      <c r="W44" s="791"/>
      <c r="X44" s="791"/>
      <c r="Y44" s="791"/>
      <c r="Z44" s="791"/>
      <c r="AA44" s="791"/>
      <c r="AB44" s="791"/>
      <c r="AC44" s="791"/>
      <c r="AD44" s="791"/>
      <c r="AE44" s="791"/>
      <c r="AF44" s="791"/>
      <c r="AG44" s="791"/>
      <c r="AH44" s="791"/>
      <c r="AI44" s="791"/>
      <c r="AJ44" s="791"/>
      <c r="AK44" s="791"/>
      <c r="AL44" s="791"/>
      <c r="AM44" s="791"/>
      <c r="AN44" s="791"/>
      <c r="AO44" s="791"/>
      <c r="AP44" s="791"/>
      <c r="AQ44" s="791"/>
      <c r="AR44" s="791"/>
      <c r="AS44" s="790">
        <v>107108</v>
      </c>
      <c r="AT44" s="790"/>
      <c r="AU44" s="790"/>
      <c r="AV44" s="790"/>
    </row>
  </sheetData>
  <sheetProtection password="CC56" sheet="1" objects="1" scenarios="1" selectLockedCells="1"/>
  <mergeCells count="62">
    <mergeCell ref="AQ28:AV30"/>
    <mergeCell ref="S28:X30"/>
    <mergeCell ref="Y28:AD30"/>
    <mergeCell ref="AE28:AJ30"/>
    <mergeCell ref="AK28:AP30"/>
    <mergeCell ref="A28:F30"/>
    <mergeCell ref="G28:L30"/>
    <mergeCell ref="M28:R30"/>
    <mergeCell ref="Y18:AC20"/>
    <mergeCell ref="A18:E20"/>
    <mergeCell ref="F18:J20"/>
    <mergeCell ref="K18:O20"/>
    <mergeCell ref="T18:X20"/>
    <mergeCell ref="P18:S20"/>
    <mergeCell ref="A26:F26"/>
    <mergeCell ref="A2:D2"/>
    <mergeCell ref="AS44:AV44"/>
    <mergeCell ref="E44:AR44"/>
    <mergeCell ref="A7:AV7"/>
    <mergeCell ref="AR13:AV16"/>
    <mergeCell ref="A17:E17"/>
    <mergeCell ref="F17:J17"/>
    <mergeCell ref="K17:O17"/>
    <mergeCell ref="P17:S17"/>
    <mergeCell ref="T17:X17"/>
    <mergeCell ref="A10:AV11"/>
    <mergeCell ref="Y12:AV12"/>
    <mergeCell ref="A12:X12"/>
    <mergeCell ref="A13:E16"/>
    <mergeCell ref="F13:J16"/>
    <mergeCell ref="K13:O16"/>
    <mergeCell ref="P13:S16"/>
    <mergeCell ref="AD13:AM13"/>
    <mergeCell ref="T13:X16"/>
    <mergeCell ref="Y13:AC16"/>
    <mergeCell ref="AD14:AH16"/>
    <mergeCell ref="AI14:AM16"/>
    <mergeCell ref="AN13:AQ16"/>
    <mergeCell ref="AD17:AH17"/>
    <mergeCell ref="AK27:AP27"/>
    <mergeCell ref="AI17:AM17"/>
    <mergeCell ref="AN17:AQ17"/>
    <mergeCell ref="AD18:AH20"/>
    <mergeCell ref="AN18:AQ20"/>
    <mergeCell ref="AQ27:AV27"/>
    <mergeCell ref="AE25:AV26"/>
    <mergeCell ref="AI18:AM20"/>
    <mergeCell ref="AR18:AV20"/>
    <mergeCell ref="G26:L26"/>
    <mergeCell ref="A27:F27"/>
    <mergeCell ref="G27:L27"/>
    <mergeCell ref="M27:R27"/>
    <mergeCell ref="S27:X27"/>
    <mergeCell ref="M25:AD26"/>
    <mergeCell ref="E2:L2"/>
    <mergeCell ref="H4:AF4"/>
    <mergeCell ref="A23:L25"/>
    <mergeCell ref="Y27:AD27"/>
    <mergeCell ref="AE27:AJ27"/>
    <mergeCell ref="M23:AV24"/>
    <mergeCell ref="Y17:AC17"/>
    <mergeCell ref="AR17:AV17"/>
  </mergeCells>
  <conditionalFormatting sqref="E2:L2 H4:AF4">
    <cfRule type="cellIs" priority="1" dxfId="0" operator="equal" stopIfTrue="1">
      <formula>0</formula>
    </cfRule>
  </conditionalFormatting>
  <dataValidations count="1">
    <dataValidation type="whole" operator="greaterThanOrEqual" allowBlank="1" showInputMessage="1" showErrorMessage="1" sqref="A18:AV20 A28:AV30">
      <formula1>0</formula1>
    </dataValidation>
  </dataValidations>
  <printOptions horizontalCentered="1"/>
  <pageMargins left="0.2755905511811024" right="0.2755905511811024" top="0.3937007874015748" bottom="0.1968503937007874" header="0.5118110236220472" footer="0.31496062992125984"/>
  <pageSetup fitToHeight="1" fitToWidth="1" horizontalDpi="600" verticalDpi="600" orientation="landscape" paperSize="9" r:id="rId1"/>
  <headerFooter alignWithMargins="0">
    <oddFooter xml:space="preserve">&amp;C&amp;9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Vác Város Levéltára</cp:lastModifiedBy>
  <cp:lastPrinted>2009-03-09T08:07:26Z</cp:lastPrinted>
  <dcterms:created xsi:type="dcterms:W3CDTF">1999-05-05T05:51:50Z</dcterms:created>
  <dcterms:modified xsi:type="dcterms:W3CDTF">2009-03-09T08:09:55Z</dcterms:modified>
  <cp:category/>
  <cp:version/>
  <cp:contentType/>
  <cp:contentStatus/>
</cp:coreProperties>
</file>